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525" windowWidth="27735" windowHeight="12015" tabRatio="910" activeTab="3"/>
  </bookViews>
  <sheets>
    <sheet name="中小学教师岗位（除音体美、幼儿园教师岗位）" sheetId="14" r:id="rId1"/>
    <sheet name="音乐、美术教师岗位" sheetId="15" r:id="rId2"/>
    <sheet name="体育教师岗位" sheetId="16" r:id="rId3"/>
    <sheet name="幼儿园教师岗位" sheetId="17" r:id="rId4"/>
  </sheets>
  <definedNames>
    <definedName name="_xlnm._FilterDatabase" localSheetId="3" hidden="1">幼儿园教师岗位!$A$34:$N$47</definedName>
    <definedName name="_xlnm.Print_Titles" localSheetId="3">幼儿园教师岗位!$1:$2</definedName>
  </definedNames>
  <calcPr calcId="124519"/>
</workbook>
</file>

<file path=xl/calcChain.xml><?xml version="1.0" encoding="utf-8"?>
<calcChain xmlns="http://schemas.openxmlformats.org/spreadsheetml/2006/main">
  <c r="G73" i="17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6" i="16"/>
  <c r="J6"/>
  <c r="I6"/>
  <c r="K5"/>
  <c r="J5"/>
  <c r="I5"/>
  <c r="K4"/>
  <c r="J4"/>
  <c r="I4"/>
  <c r="K3"/>
  <c r="J3"/>
  <c r="I3"/>
  <c r="I4" i="15"/>
  <c r="H4"/>
  <c r="I3"/>
  <c r="H3"/>
  <c r="I36" i="14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L4" i="16" l="1"/>
  <c r="M4" s="1"/>
  <c r="L6"/>
  <c r="M6" s="1"/>
  <c r="J3" i="15"/>
  <c r="J28" i="14"/>
  <c r="J33"/>
  <c r="L3" i="16"/>
  <c r="M3" s="1"/>
  <c r="L5"/>
  <c r="M5" s="1"/>
  <c r="J4" i="15"/>
  <c r="J20" i="14"/>
  <c r="J23"/>
  <c r="J25"/>
  <c r="J6"/>
  <c r="J17"/>
  <c r="J19"/>
  <c r="J21"/>
  <c r="J32"/>
  <c r="J34"/>
  <c r="J3"/>
  <c r="J7"/>
  <c r="J11"/>
  <c r="J14"/>
  <c r="J24"/>
  <c r="J29"/>
  <c r="J35"/>
  <c r="J5"/>
  <c r="J9"/>
  <c r="J12"/>
  <c r="J15"/>
  <c r="J22"/>
  <c r="J30"/>
  <c r="J4"/>
  <c r="J8"/>
  <c r="J10"/>
  <c r="J13"/>
  <c r="J16"/>
  <c r="J18"/>
  <c r="J26"/>
  <c r="J31"/>
  <c r="J36"/>
  <c r="J27"/>
</calcChain>
</file>

<file path=xl/sharedStrings.xml><?xml version="1.0" encoding="utf-8"?>
<sst xmlns="http://schemas.openxmlformats.org/spreadsheetml/2006/main" count="723" uniqueCount="245">
  <si>
    <t>职位(岗位)代码</t>
  </si>
  <si>
    <t>职位名称</t>
  </si>
  <si>
    <t>姓名</t>
  </si>
  <si>
    <t>210140401037</t>
  </si>
  <si>
    <t>温逸青</t>
  </si>
  <si>
    <t>熊晓慧</t>
  </si>
  <si>
    <t>210140401036</t>
  </si>
  <si>
    <t>谭颖婷</t>
  </si>
  <si>
    <t>邱治凤</t>
  </si>
  <si>
    <t>张翠红</t>
  </si>
  <si>
    <t>钟秋琳</t>
  </si>
  <si>
    <t>马楚红</t>
  </si>
  <si>
    <t>周洁琼</t>
  </si>
  <si>
    <t>黄珍</t>
  </si>
  <si>
    <t>210140213026</t>
  </si>
  <si>
    <t>徐丽芳</t>
  </si>
  <si>
    <t>郭叙莲</t>
  </si>
  <si>
    <t>叶珊妮</t>
  </si>
  <si>
    <t>刘晓慧</t>
  </si>
  <si>
    <t>袁春花</t>
  </si>
  <si>
    <t>张志登</t>
  </si>
  <si>
    <t>杨文凯</t>
  </si>
  <si>
    <t>赖文丽</t>
  </si>
  <si>
    <t>黄玉如</t>
  </si>
  <si>
    <t>李虹</t>
  </si>
  <si>
    <t>赖雅楠</t>
  </si>
  <si>
    <t>叶丰伟</t>
  </si>
  <si>
    <t>范丽萍</t>
  </si>
  <si>
    <t>张银美</t>
  </si>
  <si>
    <t>徐钰敏</t>
  </si>
  <si>
    <t>钟垚玉</t>
  </si>
  <si>
    <t>郑素琴</t>
  </si>
  <si>
    <t>何香</t>
  </si>
  <si>
    <t>徐远清</t>
  </si>
  <si>
    <t>曾瑛洁</t>
  </si>
  <si>
    <t>彭慧敏</t>
  </si>
  <si>
    <t>210140316010</t>
  </si>
  <si>
    <t>徐芳卿</t>
  </si>
  <si>
    <t>黄晓丹</t>
  </si>
  <si>
    <t>黄鸿华</t>
  </si>
  <si>
    <t>袁翠平</t>
  </si>
  <si>
    <t>黄欢</t>
  </si>
  <si>
    <t>陈其</t>
  </si>
  <si>
    <t>李贺萍</t>
  </si>
  <si>
    <t>陈杜平</t>
  </si>
  <si>
    <t>叶莉珍</t>
  </si>
  <si>
    <t>冯小丽</t>
  </si>
  <si>
    <t>魏玉芳</t>
  </si>
  <si>
    <t>郭伟珍</t>
  </si>
  <si>
    <t>谢昀燚</t>
  </si>
  <si>
    <t>祝佳琪</t>
  </si>
  <si>
    <t>张名敏</t>
  </si>
  <si>
    <t>郑雪</t>
  </si>
  <si>
    <t>余慧莹</t>
  </si>
  <si>
    <t>黄金梅</t>
  </si>
  <si>
    <t>郭思瑾</t>
  </si>
  <si>
    <t>廖秋婷</t>
  </si>
  <si>
    <t>谢美林</t>
  </si>
  <si>
    <t>张卫英</t>
  </si>
  <si>
    <t>李珍</t>
  </si>
  <si>
    <t>黄静</t>
  </si>
  <si>
    <t>廖巧丽</t>
  </si>
  <si>
    <t>任燕玲</t>
  </si>
  <si>
    <t>黄芳</t>
  </si>
  <si>
    <t>谢晓丽</t>
  </si>
  <si>
    <t>叶慧玲</t>
  </si>
  <si>
    <t>方倩</t>
  </si>
  <si>
    <t>廖婷婷</t>
  </si>
  <si>
    <t>黄秋花</t>
  </si>
  <si>
    <t>黄宁</t>
  </si>
  <si>
    <t>周红艳</t>
  </si>
  <si>
    <t>温春燕</t>
  </si>
  <si>
    <t>何鑫燕</t>
  </si>
  <si>
    <t>谭飞翔</t>
  </si>
  <si>
    <t>李静</t>
  </si>
  <si>
    <t>赖志华</t>
  </si>
  <si>
    <t>谢静</t>
  </si>
  <si>
    <t>缪红霞</t>
  </si>
  <si>
    <t>黄靖</t>
  </si>
  <si>
    <t>曾强</t>
  </si>
  <si>
    <t>郑敏</t>
  </si>
  <si>
    <t>小学语文</t>
  </si>
  <si>
    <t>王乐</t>
  </si>
  <si>
    <t>缪珊</t>
  </si>
  <si>
    <t>黄洋</t>
  </si>
  <si>
    <t>王丽萍</t>
  </si>
  <si>
    <t>肖石梅</t>
  </si>
  <si>
    <t>李垭芬</t>
  </si>
  <si>
    <t>钟燕萍</t>
  </si>
  <si>
    <t>梁慧英</t>
  </si>
  <si>
    <t>甘媛媛</t>
  </si>
  <si>
    <t>210140208022</t>
  </si>
  <si>
    <t>210140205024</t>
  </si>
  <si>
    <t>210140204023</t>
  </si>
  <si>
    <t>210140202019</t>
  </si>
  <si>
    <t>210140110035</t>
  </si>
  <si>
    <t>210140109033</t>
  </si>
  <si>
    <t>210140103032</t>
  </si>
  <si>
    <t>210140103031</t>
  </si>
  <si>
    <t>210140102030</t>
  </si>
  <si>
    <t>210140102029</t>
  </si>
  <si>
    <t>210140101028</t>
  </si>
  <si>
    <t>210140101027</t>
  </si>
  <si>
    <t>李志妃</t>
  </si>
  <si>
    <t>袁芳</t>
  </si>
  <si>
    <t>钟萍</t>
  </si>
  <si>
    <t>梅丹丹</t>
  </si>
  <si>
    <t>严琼</t>
  </si>
  <si>
    <t>刘小兰</t>
  </si>
  <si>
    <t>梅财英</t>
  </si>
  <si>
    <t>廖文涛</t>
  </si>
  <si>
    <t>361212213001</t>
  </si>
  <si>
    <t>男</t>
  </si>
  <si>
    <t>何琳</t>
  </si>
  <si>
    <t>361212203002</t>
  </si>
  <si>
    <t>女</t>
  </si>
  <si>
    <t>赖晨</t>
  </si>
  <si>
    <t>黄雪琪</t>
  </si>
  <si>
    <t>361212201002</t>
  </si>
  <si>
    <t>钟盼盼</t>
  </si>
  <si>
    <t>胡淼莲</t>
  </si>
  <si>
    <t>361212102002</t>
  </si>
  <si>
    <t>小学数学</t>
  </si>
  <si>
    <t>钟美玲</t>
  </si>
  <si>
    <t>江玉芳</t>
  </si>
  <si>
    <t>361212103008</t>
  </si>
  <si>
    <t>小学英语</t>
  </si>
  <si>
    <t>韩春燕</t>
  </si>
  <si>
    <t>陈婷瑶</t>
  </si>
  <si>
    <t>康蕾</t>
  </si>
  <si>
    <t>冷澄思</t>
  </si>
  <si>
    <t>张蓓</t>
  </si>
  <si>
    <t>李瑞芳</t>
  </si>
  <si>
    <t>361212101008</t>
  </si>
  <si>
    <t>廖钰</t>
  </si>
  <si>
    <t>温晨</t>
  </si>
  <si>
    <t>钟万敏</t>
  </si>
  <si>
    <t>巫茹风</t>
  </si>
  <si>
    <t>黄春清</t>
  </si>
  <si>
    <t>初中数学</t>
  </si>
  <si>
    <t>（特岗）初中体育与健康</t>
  </si>
  <si>
    <t>（特岗）初中英语</t>
  </si>
  <si>
    <t>（特岗）初中语文</t>
  </si>
  <si>
    <t>（特岗）小学数学</t>
  </si>
  <si>
    <t>（特岗）小学英语</t>
  </si>
  <si>
    <t>（特岗）小学语文</t>
  </si>
  <si>
    <t>高中思想政治</t>
  </si>
  <si>
    <t>初中体育与健康</t>
  </si>
  <si>
    <t>初中生物</t>
  </si>
  <si>
    <t>初中地理</t>
  </si>
  <si>
    <t>初中历史</t>
  </si>
  <si>
    <t>小学体育与健康</t>
  </si>
  <si>
    <t>小学美术</t>
  </si>
  <si>
    <t>小学音乐</t>
  </si>
  <si>
    <t>公办幼儿园</t>
  </si>
  <si>
    <t>序号</t>
    <phoneticPr fontId="1" type="noConversion"/>
  </si>
  <si>
    <t>考生笔试成绩</t>
    <phoneticPr fontId="1" type="noConversion"/>
  </si>
  <si>
    <t>210140112034</t>
    <phoneticPr fontId="1" type="noConversion"/>
  </si>
  <si>
    <t>面试成绩</t>
    <phoneticPr fontId="1" type="noConversion"/>
  </si>
  <si>
    <t>笔试折合成绩（笔试成绩*0.25）</t>
    <phoneticPr fontId="1" type="noConversion"/>
  </si>
  <si>
    <t>考生总成绩</t>
    <phoneticPr fontId="1" type="noConversion"/>
  </si>
  <si>
    <t>面试折合成绩（面试成绩*0.5）</t>
    <phoneticPr fontId="1" type="noConversion"/>
  </si>
  <si>
    <t>笔试折合成绩（笔试成绩*0.2）</t>
    <phoneticPr fontId="1" type="noConversion"/>
  </si>
  <si>
    <t>面试折合成绩（面试成绩*0.6）</t>
    <phoneticPr fontId="1" type="noConversion"/>
  </si>
  <si>
    <t>体育技能测试成绩（总分45分）</t>
    <phoneticPr fontId="1" type="noConversion"/>
  </si>
  <si>
    <t>面试试讲成绩（总分100分）</t>
    <phoneticPr fontId="1" type="noConversion"/>
  </si>
  <si>
    <t>体育技能测试折合成绩（体育技能测试成绩*（60/45）*0.5）</t>
    <phoneticPr fontId="1" type="noConversion"/>
  </si>
  <si>
    <t>面试试讲折合成绩（面试试讲成绩*0.3）</t>
    <phoneticPr fontId="1" type="noConversion"/>
  </si>
  <si>
    <t>面试折合总成绩（面试试讲折合成绩+体育技能测试折合成绩）</t>
    <phoneticPr fontId="1" type="noConversion"/>
  </si>
  <si>
    <t>总成绩排名</t>
    <phoneticPr fontId="1" type="noConversion"/>
  </si>
  <si>
    <t>笔试折合成绩（笔试成绩*0.4）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</si>
  <si>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</si>
  <si>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</si>
  <si>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</si>
  <si>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</si>
  <si>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</si>
  <si>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</si>
  <si>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</si>
  <si>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</si>
  <si>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</si>
  <si>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是否入闱体检</t>
    <phoneticPr fontId="1" type="noConversion"/>
  </si>
  <si>
    <t>是</t>
    <phoneticPr fontId="1" type="noConversion"/>
  </si>
  <si>
    <t>是</t>
    <phoneticPr fontId="1" type="noConversion"/>
  </si>
  <si>
    <t>1</t>
    <phoneticPr fontId="1" type="noConversion"/>
  </si>
  <si>
    <t>2</t>
    <phoneticPr fontId="1" type="noConversion"/>
  </si>
  <si>
    <t>是否入闱体检</t>
    <phoneticPr fontId="1" type="noConversion"/>
  </si>
  <si>
    <t>是</t>
    <phoneticPr fontId="1" type="noConversion"/>
  </si>
  <si>
    <t xml:space="preserve">是 </t>
    <phoneticPr fontId="1" type="noConversion"/>
  </si>
  <si>
    <t>性别</t>
  </si>
  <si>
    <t>修正系数</t>
  </si>
  <si>
    <t>面试最终成绩</t>
  </si>
  <si>
    <t>考生总成绩</t>
  </si>
  <si>
    <t>面试折合成绩（面试最终成绩*0.6）</t>
  </si>
  <si>
    <t>定南县2021年中小学、特岗教师入闱体检人员名单（除音体美、幼儿园教师岗位）</t>
    <phoneticPr fontId="1" type="noConversion"/>
  </si>
  <si>
    <t>定南县2021年中小学、特岗教师入闱体检人员名单（音乐、美术教师岗位）</t>
    <phoneticPr fontId="1" type="noConversion"/>
  </si>
  <si>
    <t>定南县2021年中小学、特岗教师入闱体检人员名单（体育教师岗位）</t>
    <phoneticPr fontId="1" type="noConversion"/>
  </si>
  <si>
    <t>定南县2021年中小学、特岗教师入闱体检人员名单（幼儿园教师岗位）</t>
    <phoneticPr fontId="1" type="noConversion"/>
  </si>
  <si>
    <t>面试考场号</t>
    <phoneticPr fontId="1" type="noConversion"/>
  </si>
  <si>
    <t>一号面试室</t>
  </si>
  <si>
    <t>二号面试室</t>
  </si>
  <si>
    <t>三号面试室</t>
  </si>
  <si>
    <t>四号面试室</t>
  </si>
  <si>
    <t>序号</t>
    <phoneticPr fontId="1" type="noConversion"/>
  </si>
  <si>
    <t>考生笔试成绩</t>
    <phoneticPr fontId="1" type="noConversion"/>
  </si>
  <si>
    <t>面试成绩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</si>
  <si>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</si>
  <si>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</si>
  <si>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</si>
  <si>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</si>
  <si>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</si>
  <si>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</si>
  <si>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</si>
  <si>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</si>
  <si>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</si>
  <si>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</si>
  <si>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</si>
  <si>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</si>
  <si>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</si>
  <si>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</si>
  <si>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</si>
  <si>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</si>
  <si>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</si>
  <si>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</si>
  <si>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</si>
  <si>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</si>
  <si>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</si>
  <si>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</si>
  <si>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</si>
  <si>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</si>
  <si>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</si>
  <si>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</si>
  <si>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</si>
  <si>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</si>
  <si>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</si>
  <si>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>1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</si>
  <si>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</si>
  <si>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</si>
  <si>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</si>
  <si>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</si>
  <si>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</si>
  <si>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</si>
  <si>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</si>
  <si>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</si>
  <si>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</si>
  <si>
    <t xml:space="preserve">是 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</si>
</sst>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8" formatCode="0.00000000000_);[Red]\(0.00000000000\)"/>
  </numFmts>
  <fonts count="7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R8" sqref="R8"/>
    </sheetView>
  </sheetViews>
  <sheetFormatPr defaultRowHeight="13.5"/>
  <cols>
    <col min="1" max="1" width="4.875" style="5" customWidth="1"/>
    <col min="2" max="2" width="10.375" style="5" customWidth="1"/>
    <col min="3" max="3" width="7.375" style="5" customWidth="1"/>
    <col min="4" max="4" width="12" style="5" customWidth="1"/>
    <col min="5" max="5" width="18.375" style="2" customWidth="1"/>
    <col min="6" max="6" width="13.25" style="1" customWidth="1"/>
    <col min="7" max="7" width="9" style="10"/>
    <col min="8" max="8" width="16.875" style="10" customWidth="1"/>
    <col min="9" max="9" width="17" style="10" customWidth="1"/>
    <col min="10" max="10" width="9" style="10"/>
    <col min="11" max="11" width="8.625" style="2" customWidth="1"/>
    <col min="12" max="12" width="10.375" style="1" customWidth="1"/>
    <col min="13" max="16384" width="9" style="1"/>
  </cols>
  <sheetData>
    <row r="1" spans="1:12" ht="35.25" customHeight="1">
      <c r="A1" s="32" t="s">
        <v>193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4" customFormat="1" ht="34.5" customHeight="1">
      <c r="A2" s="4" t="s">
        <v>155</v>
      </c>
      <c r="B2" s="4" t="s">
        <v>2</v>
      </c>
      <c r="C2" s="4" t="s">
        <v>188</v>
      </c>
      <c r="D2" s="4" t="s">
        <v>1</v>
      </c>
      <c r="E2" s="3" t="s">
        <v>0</v>
      </c>
      <c r="F2" s="4" t="s">
        <v>156</v>
      </c>
      <c r="G2" s="13" t="s">
        <v>158</v>
      </c>
      <c r="H2" s="13" t="s">
        <v>159</v>
      </c>
      <c r="I2" s="13" t="s">
        <v>161</v>
      </c>
      <c r="J2" s="13" t="s">
        <v>160</v>
      </c>
      <c r="K2" s="3" t="s">
        <v>169</v>
      </c>
      <c r="L2" s="4" t="s">
        <v>180</v>
      </c>
    </row>
    <row r="3" spans="1:12" s="21" customFormat="1" ht="28.5" customHeight="1">
      <c r="A3" s="9">
        <v>1</v>
      </c>
      <c r="B3" s="9" t="s">
        <v>46</v>
      </c>
      <c r="C3" s="9" t="s">
        <v>115</v>
      </c>
      <c r="D3" s="9" t="s">
        <v>81</v>
      </c>
      <c r="E3" s="16" t="s">
        <v>102</v>
      </c>
      <c r="F3" s="12">
        <v>147.5</v>
      </c>
      <c r="G3" s="12">
        <v>88.6</v>
      </c>
      <c r="H3" s="12">
        <f t="shared" ref="H3:H36" si="0">F3*0.25</f>
        <v>36.875</v>
      </c>
      <c r="I3" s="12">
        <f t="shared" ref="I3:I36" si="1">G3*0.5</f>
        <v>44.3</v>
      </c>
      <c r="J3" s="12">
        <f t="shared" ref="J3:J36" si="2">H3+I3</f>
        <v>81.174999999999997</v>
      </c>
      <c r="K3" s="16" t="s">
        <v>171</v>
      </c>
      <c r="L3" s="9" t="s">
        <v>181</v>
      </c>
    </row>
    <row r="4" spans="1:12" s="21" customFormat="1" ht="28.5" customHeight="1">
      <c r="A4" s="9">
        <v>2</v>
      </c>
      <c r="B4" s="9" t="s">
        <v>29</v>
      </c>
      <c r="C4" s="9" t="s">
        <v>115</v>
      </c>
      <c r="D4" s="9" t="s">
        <v>81</v>
      </c>
      <c r="E4" s="16" t="s">
        <v>101</v>
      </c>
      <c r="F4" s="12">
        <v>123.5</v>
      </c>
      <c r="G4" s="12">
        <v>89.2</v>
      </c>
      <c r="H4" s="12">
        <f t="shared" si="0"/>
        <v>30.875</v>
      </c>
      <c r="I4" s="12">
        <f t="shared" si="1"/>
        <v>44.6</v>
      </c>
      <c r="J4" s="12">
        <f t="shared" si="2"/>
        <v>75.474999999999994</v>
      </c>
      <c r="K4" s="16" t="s">
        <v>171</v>
      </c>
      <c r="L4" s="9" t="s">
        <v>181</v>
      </c>
    </row>
    <row r="5" spans="1:12" s="21" customFormat="1" ht="28.5" customHeight="1">
      <c r="A5" s="9">
        <v>3</v>
      </c>
      <c r="B5" s="9" t="s">
        <v>18</v>
      </c>
      <c r="C5" s="9" t="s">
        <v>115</v>
      </c>
      <c r="D5" s="9" t="s">
        <v>122</v>
      </c>
      <c r="E5" s="16" t="s">
        <v>100</v>
      </c>
      <c r="F5" s="12">
        <v>121.5</v>
      </c>
      <c r="G5" s="12">
        <v>82.8</v>
      </c>
      <c r="H5" s="12">
        <f t="shared" si="0"/>
        <v>30.375</v>
      </c>
      <c r="I5" s="12">
        <f t="shared" si="1"/>
        <v>41.4</v>
      </c>
      <c r="J5" s="12">
        <f t="shared" si="2"/>
        <v>71.775000000000006</v>
      </c>
      <c r="K5" s="16" t="s">
        <v>171</v>
      </c>
      <c r="L5" s="9" t="s">
        <v>181</v>
      </c>
    </row>
    <row r="6" spans="1:12" s="21" customFormat="1" ht="28.5" customHeight="1">
      <c r="A6" s="9">
        <v>4</v>
      </c>
      <c r="B6" s="9" t="s">
        <v>43</v>
      </c>
      <c r="C6" s="9" t="s">
        <v>115</v>
      </c>
      <c r="D6" s="9" t="s">
        <v>122</v>
      </c>
      <c r="E6" s="16" t="s">
        <v>99</v>
      </c>
      <c r="F6" s="12">
        <v>141</v>
      </c>
      <c r="G6" s="12">
        <v>89.8</v>
      </c>
      <c r="H6" s="12">
        <f t="shared" si="0"/>
        <v>35.25</v>
      </c>
      <c r="I6" s="12">
        <f t="shared" si="1"/>
        <v>44.9</v>
      </c>
      <c r="J6" s="12">
        <f t="shared" si="2"/>
        <v>80.150000000000006</v>
      </c>
      <c r="K6" s="16" t="s">
        <v>171</v>
      </c>
      <c r="L6" s="9" t="s">
        <v>181</v>
      </c>
    </row>
    <row r="7" spans="1:12" s="21" customFormat="1" ht="28.5" customHeight="1">
      <c r="A7" s="9">
        <v>5</v>
      </c>
      <c r="B7" s="9" t="s">
        <v>8</v>
      </c>
      <c r="C7" s="9" t="s">
        <v>115</v>
      </c>
      <c r="D7" s="9" t="s">
        <v>126</v>
      </c>
      <c r="E7" s="16" t="s">
        <v>98</v>
      </c>
      <c r="F7" s="12">
        <v>162.5</v>
      </c>
      <c r="G7" s="12">
        <v>88.8</v>
      </c>
      <c r="H7" s="12">
        <f t="shared" si="0"/>
        <v>40.625</v>
      </c>
      <c r="I7" s="12">
        <f t="shared" si="1"/>
        <v>44.4</v>
      </c>
      <c r="J7" s="12">
        <f t="shared" si="2"/>
        <v>85.025000000000006</v>
      </c>
      <c r="K7" s="16" t="s">
        <v>171</v>
      </c>
      <c r="L7" s="9" t="s">
        <v>181</v>
      </c>
    </row>
    <row r="8" spans="1:12" s="21" customFormat="1" ht="28.5" customHeight="1">
      <c r="A8" s="9">
        <v>6</v>
      </c>
      <c r="B8" s="9" t="s">
        <v>34</v>
      </c>
      <c r="C8" s="9" t="s">
        <v>115</v>
      </c>
      <c r="D8" s="9" t="s">
        <v>126</v>
      </c>
      <c r="E8" s="16" t="s">
        <v>97</v>
      </c>
      <c r="F8" s="12">
        <v>157.5</v>
      </c>
      <c r="G8" s="12">
        <v>89.6</v>
      </c>
      <c r="H8" s="12">
        <f t="shared" si="0"/>
        <v>39.375</v>
      </c>
      <c r="I8" s="12">
        <f t="shared" si="1"/>
        <v>44.8</v>
      </c>
      <c r="J8" s="12">
        <f t="shared" si="2"/>
        <v>84.174999999999997</v>
      </c>
      <c r="K8" s="16" t="s">
        <v>171</v>
      </c>
      <c r="L8" s="9" t="s">
        <v>181</v>
      </c>
    </row>
    <row r="9" spans="1:12" s="21" customFormat="1" ht="28.5" customHeight="1">
      <c r="A9" s="9">
        <v>7</v>
      </c>
      <c r="B9" s="9" t="s">
        <v>85</v>
      </c>
      <c r="C9" s="9" t="s">
        <v>115</v>
      </c>
      <c r="D9" s="9" t="s">
        <v>139</v>
      </c>
      <c r="E9" s="16" t="s">
        <v>94</v>
      </c>
      <c r="F9" s="12">
        <v>112</v>
      </c>
      <c r="G9" s="12">
        <v>84.2</v>
      </c>
      <c r="H9" s="12">
        <f t="shared" si="0"/>
        <v>28</v>
      </c>
      <c r="I9" s="12">
        <f t="shared" si="1"/>
        <v>42.1</v>
      </c>
      <c r="J9" s="12">
        <f t="shared" si="2"/>
        <v>70.099999999999994</v>
      </c>
      <c r="K9" s="16" t="s">
        <v>171</v>
      </c>
      <c r="L9" s="9" t="s">
        <v>181</v>
      </c>
    </row>
    <row r="10" spans="1:12" s="21" customFormat="1" ht="28.5" customHeight="1">
      <c r="A10" s="9">
        <v>8</v>
      </c>
      <c r="B10" s="9" t="s">
        <v>51</v>
      </c>
      <c r="C10" s="9" t="s">
        <v>115</v>
      </c>
      <c r="D10" s="9" t="s">
        <v>150</v>
      </c>
      <c r="E10" s="16" t="s">
        <v>93</v>
      </c>
      <c r="F10" s="12">
        <v>125.5</v>
      </c>
      <c r="G10" s="12">
        <v>77.8</v>
      </c>
      <c r="H10" s="12">
        <f t="shared" si="0"/>
        <v>31.375</v>
      </c>
      <c r="I10" s="12">
        <f t="shared" si="1"/>
        <v>38.9</v>
      </c>
      <c r="J10" s="12">
        <f t="shared" si="2"/>
        <v>70.275000000000006</v>
      </c>
      <c r="K10" s="16" t="s">
        <v>171</v>
      </c>
      <c r="L10" s="9" t="s">
        <v>181</v>
      </c>
    </row>
    <row r="11" spans="1:12" s="21" customFormat="1" ht="28.5" customHeight="1">
      <c r="A11" s="9">
        <v>9</v>
      </c>
      <c r="B11" s="9" t="s">
        <v>67</v>
      </c>
      <c r="C11" s="9" t="s">
        <v>115</v>
      </c>
      <c r="D11" s="9" t="s">
        <v>149</v>
      </c>
      <c r="E11" s="16" t="s">
        <v>92</v>
      </c>
      <c r="F11" s="12">
        <v>144</v>
      </c>
      <c r="G11" s="12">
        <v>87.2</v>
      </c>
      <c r="H11" s="12">
        <f t="shared" si="0"/>
        <v>36</v>
      </c>
      <c r="I11" s="12">
        <f t="shared" si="1"/>
        <v>43.6</v>
      </c>
      <c r="J11" s="12">
        <f t="shared" si="2"/>
        <v>79.599999999999994</v>
      </c>
      <c r="K11" s="16" t="s">
        <v>171</v>
      </c>
      <c r="L11" s="9" t="s">
        <v>181</v>
      </c>
    </row>
    <row r="12" spans="1:12" s="21" customFormat="1" ht="28.5" customHeight="1">
      <c r="A12" s="9">
        <v>10</v>
      </c>
      <c r="B12" s="9" t="s">
        <v>39</v>
      </c>
      <c r="C12" s="9" t="s">
        <v>112</v>
      </c>
      <c r="D12" s="9" t="s">
        <v>148</v>
      </c>
      <c r="E12" s="16" t="s">
        <v>91</v>
      </c>
      <c r="F12" s="12">
        <v>134.5</v>
      </c>
      <c r="G12" s="12">
        <v>85.4</v>
      </c>
      <c r="H12" s="12">
        <f t="shared" si="0"/>
        <v>33.625</v>
      </c>
      <c r="I12" s="12">
        <f t="shared" si="1"/>
        <v>42.7</v>
      </c>
      <c r="J12" s="12">
        <f t="shared" si="2"/>
        <v>76.325000000000003</v>
      </c>
      <c r="K12" s="16" t="s">
        <v>171</v>
      </c>
      <c r="L12" s="9" t="s">
        <v>181</v>
      </c>
    </row>
    <row r="13" spans="1:12" s="21" customFormat="1" ht="28.5" customHeight="1">
      <c r="A13" s="9">
        <v>11</v>
      </c>
      <c r="B13" s="9" t="s">
        <v>56</v>
      </c>
      <c r="C13" s="9" t="s">
        <v>115</v>
      </c>
      <c r="D13" s="9" t="s">
        <v>146</v>
      </c>
      <c r="E13" s="16" t="s">
        <v>36</v>
      </c>
      <c r="F13" s="12">
        <v>151.5</v>
      </c>
      <c r="G13" s="12">
        <v>78.400000000000006</v>
      </c>
      <c r="H13" s="12">
        <f t="shared" si="0"/>
        <v>37.875</v>
      </c>
      <c r="I13" s="12">
        <f t="shared" si="1"/>
        <v>39.200000000000003</v>
      </c>
      <c r="J13" s="12">
        <f t="shared" si="2"/>
        <v>77.075000000000003</v>
      </c>
      <c r="K13" s="16" t="s">
        <v>172</v>
      </c>
      <c r="L13" s="9" t="s">
        <v>182</v>
      </c>
    </row>
    <row r="14" spans="1:12" s="21" customFormat="1" ht="28.5" customHeight="1">
      <c r="A14" s="9">
        <v>12</v>
      </c>
      <c r="B14" s="9" t="s">
        <v>37</v>
      </c>
      <c r="C14" s="9" t="s">
        <v>115</v>
      </c>
      <c r="D14" s="9" t="s">
        <v>146</v>
      </c>
      <c r="E14" s="16" t="s">
        <v>36</v>
      </c>
      <c r="F14" s="12">
        <v>127</v>
      </c>
      <c r="G14" s="12">
        <v>83</v>
      </c>
      <c r="H14" s="12">
        <f t="shared" si="0"/>
        <v>31.75</v>
      </c>
      <c r="I14" s="12">
        <f t="shared" si="1"/>
        <v>41.5</v>
      </c>
      <c r="J14" s="12">
        <f t="shared" si="2"/>
        <v>73.25</v>
      </c>
      <c r="K14" s="16" t="s">
        <v>173</v>
      </c>
      <c r="L14" s="9" t="s">
        <v>181</v>
      </c>
    </row>
    <row r="15" spans="1:12" s="21" customFormat="1" ht="28.5" customHeight="1">
      <c r="A15" s="9">
        <v>13</v>
      </c>
      <c r="B15" s="30" t="s">
        <v>132</v>
      </c>
      <c r="C15" s="30" t="s">
        <v>115</v>
      </c>
      <c r="D15" s="30" t="s">
        <v>145</v>
      </c>
      <c r="E15" s="16" t="s">
        <v>133</v>
      </c>
      <c r="F15" s="12">
        <v>152.5</v>
      </c>
      <c r="G15" s="12">
        <v>84</v>
      </c>
      <c r="H15" s="12">
        <f t="shared" si="0"/>
        <v>38.125</v>
      </c>
      <c r="I15" s="12">
        <f t="shared" si="1"/>
        <v>42</v>
      </c>
      <c r="J15" s="12">
        <f t="shared" si="2"/>
        <v>80.125</v>
      </c>
      <c r="K15" s="16" t="s">
        <v>172</v>
      </c>
      <c r="L15" s="9" t="s">
        <v>181</v>
      </c>
    </row>
    <row r="16" spans="1:12" s="21" customFormat="1" ht="28.5" customHeight="1">
      <c r="A16" s="9">
        <v>14</v>
      </c>
      <c r="B16" s="16" t="s">
        <v>135</v>
      </c>
      <c r="C16" s="30" t="s">
        <v>115</v>
      </c>
      <c r="D16" s="16" t="s">
        <v>145</v>
      </c>
      <c r="E16" s="16" t="s">
        <v>133</v>
      </c>
      <c r="F16" s="12">
        <v>141</v>
      </c>
      <c r="G16" s="12">
        <v>89</v>
      </c>
      <c r="H16" s="12">
        <f t="shared" si="0"/>
        <v>35.25</v>
      </c>
      <c r="I16" s="12">
        <f t="shared" si="1"/>
        <v>44.5</v>
      </c>
      <c r="J16" s="12">
        <f t="shared" si="2"/>
        <v>79.75</v>
      </c>
      <c r="K16" s="16" t="s">
        <v>173</v>
      </c>
      <c r="L16" s="9" t="s">
        <v>181</v>
      </c>
    </row>
    <row r="17" spans="1:12" s="21" customFormat="1" ht="28.5" customHeight="1">
      <c r="A17" s="9">
        <v>15</v>
      </c>
      <c r="B17" s="16" t="s">
        <v>104</v>
      </c>
      <c r="C17" s="30" t="s">
        <v>115</v>
      </c>
      <c r="D17" s="16" t="s">
        <v>145</v>
      </c>
      <c r="E17" s="16" t="s">
        <v>133</v>
      </c>
      <c r="F17" s="12">
        <v>150</v>
      </c>
      <c r="G17" s="12">
        <v>84</v>
      </c>
      <c r="H17" s="12">
        <f t="shared" si="0"/>
        <v>37.5</v>
      </c>
      <c r="I17" s="12">
        <f t="shared" si="1"/>
        <v>42</v>
      </c>
      <c r="J17" s="12">
        <f t="shared" si="2"/>
        <v>79.5</v>
      </c>
      <c r="K17" s="16" t="s">
        <v>174</v>
      </c>
      <c r="L17" s="9" t="s">
        <v>181</v>
      </c>
    </row>
    <row r="18" spans="1:12" s="21" customFormat="1" ht="28.5" customHeight="1">
      <c r="A18" s="9">
        <v>16</v>
      </c>
      <c r="B18" s="16" t="s">
        <v>134</v>
      </c>
      <c r="C18" s="30" t="s">
        <v>115</v>
      </c>
      <c r="D18" s="16" t="s">
        <v>145</v>
      </c>
      <c r="E18" s="16" t="s">
        <v>133</v>
      </c>
      <c r="F18" s="12">
        <v>145</v>
      </c>
      <c r="G18" s="12">
        <v>86.2</v>
      </c>
      <c r="H18" s="12">
        <f t="shared" si="0"/>
        <v>36.25</v>
      </c>
      <c r="I18" s="12">
        <f t="shared" si="1"/>
        <v>43.1</v>
      </c>
      <c r="J18" s="12">
        <f t="shared" si="2"/>
        <v>79.349999999999994</v>
      </c>
      <c r="K18" s="16" t="s">
        <v>175</v>
      </c>
      <c r="L18" s="9" t="s">
        <v>181</v>
      </c>
    </row>
    <row r="19" spans="1:12" s="21" customFormat="1" ht="28.5" customHeight="1">
      <c r="A19" s="9">
        <v>17</v>
      </c>
      <c r="B19" s="16" t="s">
        <v>60</v>
      </c>
      <c r="C19" s="30" t="s">
        <v>115</v>
      </c>
      <c r="D19" s="16" t="s">
        <v>145</v>
      </c>
      <c r="E19" s="16" t="s">
        <v>133</v>
      </c>
      <c r="F19" s="12">
        <v>140.5</v>
      </c>
      <c r="G19" s="12">
        <v>86.2</v>
      </c>
      <c r="H19" s="12">
        <f t="shared" si="0"/>
        <v>35.125</v>
      </c>
      <c r="I19" s="12">
        <f t="shared" si="1"/>
        <v>43.1</v>
      </c>
      <c r="J19" s="12">
        <f t="shared" si="2"/>
        <v>78.224999999999994</v>
      </c>
      <c r="K19" s="16" t="s">
        <v>176</v>
      </c>
      <c r="L19" s="9" t="s">
        <v>181</v>
      </c>
    </row>
    <row r="20" spans="1:12" s="21" customFormat="1" ht="28.5" customHeight="1">
      <c r="A20" s="9">
        <v>18</v>
      </c>
      <c r="B20" s="16" t="s">
        <v>136</v>
      </c>
      <c r="C20" s="30" t="s">
        <v>115</v>
      </c>
      <c r="D20" s="16" t="s">
        <v>145</v>
      </c>
      <c r="E20" s="16" t="s">
        <v>133</v>
      </c>
      <c r="F20" s="12">
        <v>141</v>
      </c>
      <c r="G20" s="12">
        <v>85.6</v>
      </c>
      <c r="H20" s="12">
        <f t="shared" si="0"/>
        <v>35.25</v>
      </c>
      <c r="I20" s="12">
        <f t="shared" si="1"/>
        <v>42.8</v>
      </c>
      <c r="J20" s="12">
        <f t="shared" si="2"/>
        <v>78.05</v>
      </c>
      <c r="K20" s="16" t="s">
        <v>177</v>
      </c>
      <c r="L20" s="9" t="s">
        <v>181</v>
      </c>
    </row>
    <row r="21" spans="1:12" s="21" customFormat="1" ht="28.5" customHeight="1">
      <c r="A21" s="9">
        <v>19</v>
      </c>
      <c r="B21" s="16" t="s">
        <v>137</v>
      </c>
      <c r="C21" s="30" t="s">
        <v>115</v>
      </c>
      <c r="D21" s="16" t="s">
        <v>145</v>
      </c>
      <c r="E21" s="16" t="s">
        <v>133</v>
      </c>
      <c r="F21" s="12">
        <v>133</v>
      </c>
      <c r="G21" s="12">
        <v>87.2</v>
      </c>
      <c r="H21" s="12">
        <f t="shared" si="0"/>
        <v>33.25</v>
      </c>
      <c r="I21" s="12">
        <f t="shared" si="1"/>
        <v>43.6</v>
      </c>
      <c r="J21" s="12">
        <f t="shared" si="2"/>
        <v>76.849999999999994</v>
      </c>
      <c r="K21" s="16" t="s">
        <v>178</v>
      </c>
      <c r="L21" s="9" t="s">
        <v>181</v>
      </c>
    </row>
    <row r="22" spans="1:12" s="21" customFormat="1" ht="28.5" customHeight="1">
      <c r="A22" s="9">
        <v>20</v>
      </c>
      <c r="B22" s="16" t="s">
        <v>138</v>
      </c>
      <c r="C22" s="30" t="s">
        <v>115</v>
      </c>
      <c r="D22" s="16" t="s">
        <v>145</v>
      </c>
      <c r="E22" s="16" t="s">
        <v>133</v>
      </c>
      <c r="F22" s="12">
        <v>132</v>
      </c>
      <c r="G22" s="12">
        <v>87.4</v>
      </c>
      <c r="H22" s="12">
        <f t="shared" si="0"/>
        <v>33</v>
      </c>
      <c r="I22" s="12">
        <f t="shared" si="1"/>
        <v>43.7</v>
      </c>
      <c r="J22" s="12">
        <f t="shared" si="2"/>
        <v>76.7</v>
      </c>
      <c r="K22" s="16" t="s">
        <v>179</v>
      </c>
      <c r="L22" s="9" t="s">
        <v>181</v>
      </c>
    </row>
    <row r="23" spans="1:12" s="21" customFormat="1" ht="28.5" customHeight="1">
      <c r="A23" s="9">
        <v>21</v>
      </c>
      <c r="B23" s="16" t="s">
        <v>120</v>
      </c>
      <c r="C23" s="30" t="s">
        <v>115</v>
      </c>
      <c r="D23" s="16" t="s">
        <v>143</v>
      </c>
      <c r="E23" s="16" t="s">
        <v>121</v>
      </c>
      <c r="F23" s="12">
        <v>118.5</v>
      </c>
      <c r="G23" s="12">
        <v>83.4</v>
      </c>
      <c r="H23" s="12">
        <f t="shared" si="0"/>
        <v>29.625</v>
      </c>
      <c r="I23" s="12">
        <f t="shared" si="1"/>
        <v>41.7</v>
      </c>
      <c r="J23" s="12">
        <f t="shared" si="2"/>
        <v>71.325000000000003</v>
      </c>
      <c r="K23" s="16" t="s">
        <v>172</v>
      </c>
      <c r="L23" s="9" t="s">
        <v>181</v>
      </c>
    </row>
    <row r="24" spans="1:12" s="21" customFormat="1" ht="28.5" customHeight="1">
      <c r="A24" s="9">
        <v>22</v>
      </c>
      <c r="B24" s="16" t="s">
        <v>123</v>
      </c>
      <c r="C24" s="30" t="s">
        <v>115</v>
      </c>
      <c r="D24" s="16" t="s">
        <v>143</v>
      </c>
      <c r="E24" s="16" t="s">
        <v>121</v>
      </c>
      <c r="F24" s="12">
        <v>108.5</v>
      </c>
      <c r="G24" s="12">
        <v>85</v>
      </c>
      <c r="H24" s="12">
        <f t="shared" si="0"/>
        <v>27.125</v>
      </c>
      <c r="I24" s="12">
        <f t="shared" si="1"/>
        <v>42.5</v>
      </c>
      <c r="J24" s="12">
        <f t="shared" si="2"/>
        <v>69.625</v>
      </c>
      <c r="K24" s="16" t="s">
        <v>173</v>
      </c>
      <c r="L24" s="9" t="s">
        <v>181</v>
      </c>
    </row>
    <row r="25" spans="1:12" s="21" customFormat="1" ht="28.5" customHeight="1">
      <c r="A25" s="9">
        <v>23</v>
      </c>
      <c r="B25" s="16" t="s">
        <v>124</v>
      </c>
      <c r="C25" s="30" t="s">
        <v>115</v>
      </c>
      <c r="D25" s="16" t="s">
        <v>144</v>
      </c>
      <c r="E25" s="16" t="s">
        <v>125</v>
      </c>
      <c r="F25" s="12">
        <v>163.5</v>
      </c>
      <c r="G25" s="12">
        <v>85.6</v>
      </c>
      <c r="H25" s="12">
        <f t="shared" si="0"/>
        <v>40.875</v>
      </c>
      <c r="I25" s="12">
        <f t="shared" si="1"/>
        <v>42.8</v>
      </c>
      <c r="J25" s="12">
        <f t="shared" si="2"/>
        <v>83.674999999999997</v>
      </c>
      <c r="K25" s="16" t="s">
        <v>172</v>
      </c>
      <c r="L25" s="9" t="s">
        <v>182</v>
      </c>
    </row>
    <row r="26" spans="1:12" s="21" customFormat="1" ht="28.5" customHeight="1">
      <c r="A26" s="9">
        <v>24</v>
      </c>
      <c r="B26" s="16" t="s">
        <v>60</v>
      </c>
      <c r="C26" s="30" t="s">
        <v>115</v>
      </c>
      <c r="D26" s="16" t="s">
        <v>144</v>
      </c>
      <c r="E26" s="16" t="s">
        <v>125</v>
      </c>
      <c r="F26" s="12">
        <v>163</v>
      </c>
      <c r="G26" s="12">
        <v>84.2</v>
      </c>
      <c r="H26" s="12">
        <f t="shared" si="0"/>
        <v>40.75</v>
      </c>
      <c r="I26" s="12">
        <f t="shared" si="1"/>
        <v>42.1</v>
      </c>
      <c r="J26" s="12">
        <f t="shared" si="2"/>
        <v>82.85</v>
      </c>
      <c r="K26" s="16" t="s">
        <v>173</v>
      </c>
      <c r="L26" s="9" t="s">
        <v>182</v>
      </c>
    </row>
    <row r="27" spans="1:12" s="21" customFormat="1" ht="28.5" customHeight="1">
      <c r="A27" s="9">
        <v>25</v>
      </c>
      <c r="B27" s="16" t="s">
        <v>127</v>
      </c>
      <c r="C27" s="30" t="s">
        <v>115</v>
      </c>
      <c r="D27" s="16" t="s">
        <v>144</v>
      </c>
      <c r="E27" s="16" t="s">
        <v>125</v>
      </c>
      <c r="F27" s="12">
        <v>157</v>
      </c>
      <c r="G27" s="12">
        <v>85.2</v>
      </c>
      <c r="H27" s="12">
        <f t="shared" si="0"/>
        <v>39.25</v>
      </c>
      <c r="I27" s="12">
        <f t="shared" si="1"/>
        <v>42.6</v>
      </c>
      <c r="J27" s="12">
        <f t="shared" si="2"/>
        <v>81.849999999999994</v>
      </c>
      <c r="K27" s="16" t="s">
        <v>174</v>
      </c>
      <c r="L27" s="9" t="s">
        <v>182</v>
      </c>
    </row>
    <row r="28" spans="1:12" s="21" customFormat="1" ht="28.5" customHeight="1">
      <c r="A28" s="9">
        <v>26</v>
      </c>
      <c r="B28" s="16" t="s">
        <v>128</v>
      </c>
      <c r="C28" s="30" t="s">
        <v>115</v>
      </c>
      <c r="D28" s="16" t="s">
        <v>144</v>
      </c>
      <c r="E28" s="16" t="s">
        <v>125</v>
      </c>
      <c r="F28" s="12">
        <v>153.5</v>
      </c>
      <c r="G28" s="12">
        <v>81.599999999999994</v>
      </c>
      <c r="H28" s="12">
        <f t="shared" si="0"/>
        <v>38.375</v>
      </c>
      <c r="I28" s="12">
        <f t="shared" si="1"/>
        <v>40.799999999999997</v>
      </c>
      <c r="J28" s="12">
        <f t="shared" si="2"/>
        <v>79.174999999999997</v>
      </c>
      <c r="K28" s="16" t="s">
        <v>175</v>
      </c>
      <c r="L28" s="9" t="s">
        <v>182</v>
      </c>
    </row>
    <row r="29" spans="1:12" s="21" customFormat="1" ht="28.5" customHeight="1">
      <c r="A29" s="9">
        <v>27</v>
      </c>
      <c r="B29" s="16" t="s">
        <v>105</v>
      </c>
      <c r="C29" s="30" t="s">
        <v>115</v>
      </c>
      <c r="D29" s="16" t="s">
        <v>144</v>
      </c>
      <c r="E29" s="16" t="s">
        <v>125</v>
      </c>
      <c r="F29" s="12">
        <v>148</v>
      </c>
      <c r="G29" s="12">
        <v>84.3</v>
      </c>
      <c r="H29" s="12">
        <f t="shared" si="0"/>
        <v>37</v>
      </c>
      <c r="I29" s="12">
        <f t="shared" si="1"/>
        <v>42.15</v>
      </c>
      <c r="J29" s="12">
        <f t="shared" si="2"/>
        <v>79.150000000000006</v>
      </c>
      <c r="K29" s="16" t="s">
        <v>176</v>
      </c>
      <c r="L29" s="9" t="s">
        <v>182</v>
      </c>
    </row>
    <row r="30" spans="1:12" s="21" customFormat="1" ht="28.5" customHeight="1">
      <c r="A30" s="9">
        <v>28</v>
      </c>
      <c r="B30" s="16" t="s">
        <v>130</v>
      </c>
      <c r="C30" s="30" t="s">
        <v>115</v>
      </c>
      <c r="D30" s="16" t="s">
        <v>144</v>
      </c>
      <c r="E30" s="16" t="s">
        <v>125</v>
      </c>
      <c r="F30" s="12">
        <v>147.5</v>
      </c>
      <c r="G30" s="12">
        <v>84.4</v>
      </c>
      <c r="H30" s="12">
        <f t="shared" si="0"/>
        <v>36.875</v>
      </c>
      <c r="I30" s="12">
        <f t="shared" si="1"/>
        <v>42.2</v>
      </c>
      <c r="J30" s="12">
        <f t="shared" si="2"/>
        <v>79.075000000000003</v>
      </c>
      <c r="K30" s="16" t="s">
        <v>177</v>
      </c>
      <c r="L30" s="9" t="s">
        <v>182</v>
      </c>
    </row>
    <row r="31" spans="1:12" s="21" customFormat="1" ht="28.5" customHeight="1">
      <c r="A31" s="9">
        <v>29</v>
      </c>
      <c r="B31" s="16" t="s">
        <v>129</v>
      </c>
      <c r="C31" s="30" t="s">
        <v>115</v>
      </c>
      <c r="D31" s="16" t="s">
        <v>144</v>
      </c>
      <c r="E31" s="16" t="s">
        <v>125</v>
      </c>
      <c r="F31" s="12">
        <v>150</v>
      </c>
      <c r="G31" s="12">
        <v>82.2</v>
      </c>
      <c r="H31" s="12">
        <f t="shared" si="0"/>
        <v>37.5</v>
      </c>
      <c r="I31" s="12">
        <f t="shared" si="1"/>
        <v>41.1</v>
      </c>
      <c r="J31" s="12">
        <f t="shared" si="2"/>
        <v>78.599999999999994</v>
      </c>
      <c r="K31" s="16" t="s">
        <v>178</v>
      </c>
      <c r="L31" s="9" t="s">
        <v>182</v>
      </c>
    </row>
    <row r="32" spans="1:12" s="21" customFormat="1" ht="28.5" customHeight="1">
      <c r="A32" s="9">
        <v>30</v>
      </c>
      <c r="B32" s="16" t="s">
        <v>131</v>
      </c>
      <c r="C32" s="30" t="s">
        <v>115</v>
      </c>
      <c r="D32" s="16" t="s">
        <v>144</v>
      </c>
      <c r="E32" s="16" t="s">
        <v>125</v>
      </c>
      <c r="F32" s="12">
        <v>138.5</v>
      </c>
      <c r="G32" s="12">
        <v>86.4</v>
      </c>
      <c r="H32" s="12">
        <f t="shared" si="0"/>
        <v>34.625</v>
      </c>
      <c r="I32" s="12">
        <f t="shared" si="1"/>
        <v>43.2</v>
      </c>
      <c r="J32" s="12">
        <f t="shared" si="2"/>
        <v>77.825000000000003</v>
      </c>
      <c r="K32" s="16" t="s">
        <v>179</v>
      </c>
      <c r="L32" s="9" t="s">
        <v>182</v>
      </c>
    </row>
    <row r="33" spans="1:12" s="21" customFormat="1" ht="28.5" customHeight="1">
      <c r="A33" s="9">
        <v>31</v>
      </c>
      <c r="B33" s="16" t="s">
        <v>117</v>
      </c>
      <c r="C33" s="30" t="s">
        <v>115</v>
      </c>
      <c r="D33" s="16" t="s">
        <v>142</v>
      </c>
      <c r="E33" s="16" t="s">
        <v>118</v>
      </c>
      <c r="F33" s="12">
        <v>133.5</v>
      </c>
      <c r="G33" s="12">
        <v>84</v>
      </c>
      <c r="H33" s="12">
        <f t="shared" si="0"/>
        <v>33.375</v>
      </c>
      <c r="I33" s="12">
        <f t="shared" si="1"/>
        <v>42</v>
      </c>
      <c r="J33" s="12">
        <f t="shared" si="2"/>
        <v>75.375</v>
      </c>
      <c r="K33" s="16" t="s">
        <v>172</v>
      </c>
      <c r="L33" s="9" t="s">
        <v>181</v>
      </c>
    </row>
    <row r="34" spans="1:12" s="21" customFormat="1" ht="28.5" customHeight="1">
      <c r="A34" s="9">
        <v>32</v>
      </c>
      <c r="B34" s="16" t="s">
        <v>119</v>
      </c>
      <c r="C34" s="30" t="s">
        <v>115</v>
      </c>
      <c r="D34" s="16" t="s">
        <v>142</v>
      </c>
      <c r="E34" s="16" t="s">
        <v>118</v>
      </c>
      <c r="F34" s="12">
        <v>96.5</v>
      </c>
      <c r="G34" s="12">
        <v>86.4</v>
      </c>
      <c r="H34" s="12">
        <f t="shared" si="0"/>
        <v>24.125</v>
      </c>
      <c r="I34" s="12">
        <f t="shared" si="1"/>
        <v>43.2</v>
      </c>
      <c r="J34" s="12">
        <f t="shared" si="2"/>
        <v>67.325000000000003</v>
      </c>
      <c r="K34" s="16" t="s">
        <v>173</v>
      </c>
      <c r="L34" s="9" t="s">
        <v>181</v>
      </c>
    </row>
    <row r="35" spans="1:12" s="21" customFormat="1" ht="28.5" customHeight="1">
      <c r="A35" s="9">
        <v>33</v>
      </c>
      <c r="B35" s="16" t="s">
        <v>113</v>
      </c>
      <c r="C35" s="30" t="s">
        <v>115</v>
      </c>
      <c r="D35" s="16" t="s">
        <v>141</v>
      </c>
      <c r="E35" s="16" t="s">
        <v>114</v>
      </c>
      <c r="F35" s="12">
        <v>142.5</v>
      </c>
      <c r="G35" s="12">
        <v>87.6</v>
      </c>
      <c r="H35" s="12">
        <f t="shared" si="0"/>
        <v>35.625</v>
      </c>
      <c r="I35" s="12">
        <f t="shared" si="1"/>
        <v>43.8</v>
      </c>
      <c r="J35" s="12">
        <f t="shared" si="2"/>
        <v>79.424999999999997</v>
      </c>
      <c r="K35" s="16" t="s">
        <v>172</v>
      </c>
      <c r="L35" s="9" t="s">
        <v>181</v>
      </c>
    </row>
    <row r="36" spans="1:12" s="21" customFormat="1" ht="28.5" customHeight="1">
      <c r="A36" s="9">
        <v>34</v>
      </c>
      <c r="B36" s="16" t="s">
        <v>116</v>
      </c>
      <c r="C36" s="30" t="s">
        <v>115</v>
      </c>
      <c r="D36" s="16" t="s">
        <v>141</v>
      </c>
      <c r="E36" s="16" t="s">
        <v>114</v>
      </c>
      <c r="F36" s="12">
        <v>127</v>
      </c>
      <c r="G36" s="12">
        <v>88.2</v>
      </c>
      <c r="H36" s="12">
        <f t="shared" si="0"/>
        <v>31.75</v>
      </c>
      <c r="I36" s="12">
        <f t="shared" si="1"/>
        <v>44.1</v>
      </c>
      <c r="J36" s="12">
        <f t="shared" si="2"/>
        <v>75.849999999999994</v>
      </c>
      <c r="K36" s="16" t="s">
        <v>173</v>
      </c>
      <c r="L36" s="9" t="s">
        <v>181</v>
      </c>
    </row>
    <row r="37" spans="1:12">
      <c r="A37" s="1"/>
      <c r="B37" s="1"/>
      <c r="C37" s="1"/>
      <c r="D37" s="1"/>
      <c r="E37" s="1"/>
    </row>
  </sheetData>
  <sortState ref="A3:O72">
    <sortCondition ref="L3:L72"/>
  </sortState>
  <mergeCells count="1">
    <mergeCell ref="A1:L1"/>
  </mergeCells>
  <phoneticPr fontId="1" type="noConversion"/>
  <pageMargins left="0.7" right="0.7" top="0.75" bottom="0.75" header="0.3" footer="0.3"/>
  <pageSetup paperSize="9" scale="9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H16" sqref="H16"/>
    </sheetView>
  </sheetViews>
  <sheetFormatPr defaultRowHeight="13.5"/>
  <cols>
    <col min="1" max="1" width="4.875" style="5" customWidth="1"/>
    <col min="2" max="2" width="10.375" style="5" customWidth="1"/>
    <col min="3" max="3" width="7.375" style="5" customWidth="1"/>
    <col min="4" max="4" width="17.375" style="5" customWidth="1"/>
    <col min="5" max="5" width="18.375" style="2" customWidth="1"/>
    <col min="6" max="6" width="13.25" style="1" customWidth="1"/>
    <col min="7" max="7" width="10.25" style="10" customWidth="1"/>
    <col min="8" max="8" width="16.875" style="10" customWidth="1"/>
    <col min="9" max="9" width="17" style="10" customWidth="1"/>
    <col min="10" max="10" width="9" style="10"/>
    <col min="11" max="11" width="9" style="2"/>
    <col min="12" max="15" width="9" style="10"/>
    <col min="16" max="16384" width="9" style="1"/>
  </cols>
  <sheetData>
    <row r="1" spans="1:15" ht="35.25" customHeight="1">
      <c r="A1" s="32" t="s">
        <v>194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14" customFormat="1" ht="34.5" customHeight="1">
      <c r="A2" s="7" t="s">
        <v>155</v>
      </c>
      <c r="B2" s="4" t="s">
        <v>2</v>
      </c>
      <c r="C2" s="4" t="s">
        <v>188</v>
      </c>
      <c r="D2" s="4" t="s">
        <v>1</v>
      </c>
      <c r="E2" s="3" t="s">
        <v>0</v>
      </c>
      <c r="F2" s="4" t="s">
        <v>156</v>
      </c>
      <c r="G2" s="13" t="s">
        <v>158</v>
      </c>
      <c r="H2" s="13" t="s">
        <v>162</v>
      </c>
      <c r="I2" s="13" t="s">
        <v>163</v>
      </c>
      <c r="J2" s="13" t="s">
        <v>160</v>
      </c>
      <c r="K2" s="3" t="s">
        <v>169</v>
      </c>
      <c r="L2" s="13" t="s">
        <v>185</v>
      </c>
      <c r="M2" s="15"/>
      <c r="N2" s="15"/>
      <c r="O2" s="15"/>
    </row>
    <row r="3" spans="1:15" s="6" customFormat="1" ht="30" customHeight="1">
      <c r="A3" s="9">
        <v>1</v>
      </c>
      <c r="B3" s="9" t="s">
        <v>53</v>
      </c>
      <c r="C3" s="9" t="s">
        <v>115</v>
      </c>
      <c r="D3" s="9" t="s">
        <v>153</v>
      </c>
      <c r="E3" s="22" t="s">
        <v>96</v>
      </c>
      <c r="F3" s="12">
        <v>116</v>
      </c>
      <c r="G3" s="12">
        <v>80.400000000000006</v>
      </c>
      <c r="H3" s="12">
        <f>F3*0.2</f>
        <v>23.200000000000003</v>
      </c>
      <c r="I3" s="12">
        <f>G3*0.6</f>
        <v>48.24</v>
      </c>
      <c r="J3" s="12">
        <f>H3+I3</f>
        <v>71.44</v>
      </c>
      <c r="K3" s="22">
        <v>1</v>
      </c>
      <c r="L3" s="12" t="s">
        <v>186</v>
      </c>
      <c r="M3" s="11"/>
      <c r="N3" s="11"/>
      <c r="O3" s="11"/>
    </row>
    <row r="4" spans="1:15" s="6" customFormat="1" ht="30" customHeight="1">
      <c r="A4" s="9">
        <v>2</v>
      </c>
      <c r="B4" s="9" t="s">
        <v>77</v>
      </c>
      <c r="C4" s="9" t="s">
        <v>115</v>
      </c>
      <c r="D4" s="9" t="s">
        <v>152</v>
      </c>
      <c r="E4" s="22" t="s">
        <v>95</v>
      </c>
      <c r="F4" s="12">
        <v>128</v>
      </c>
      <c r="G4" s="12">
        <v>85.6</v>
      </c>
      <c r="H4" s="12">
        <f>F4*0.2</f>
        <v>25.6</v>
      </c>
      <c r="I4" s="12">
        <f>G4*0.6</f>
        <v>51.359999999999992</v>
      </c>
      <c r="J4" s="12">
        <f>H4+I4</f>
        <v>76.959999999999994</v>
      </c>
      <c r="K4" s="22" t="s">
        <v>183</v>
      </c>
      <c r="L4" s="12" t="s">
        <v>186</v>
      </c>
      <c r="M4" s="11"/>
      <c r="N4" s="11"/>
      <c r="O4" s="11"/>
    </row>
    <row r="5" spans="1:15">
      <c r="A5" s="1"/>
      <c r="B5" s="1"/>
      <c r="C5" s="1"/>
      <c r="D5" s="1"/>
      <c r="E5" s="1"/>
    </row>
  </sheetData>
  <mergeCells count="1">
    <mergeCell ref="A1:L1"/>
  </mergeCells>
  <phoneticPr fontId="1" type="noConversion"/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"/>
  <sheetViews>
    <sheetView workbookViewId="0">
      <selection activeCell="J10" sqref="J10"/>
    </sheetView>
  </sheetViews>
  <sheetFormatPr defaultRowHeight="13.5"/>
  <cols>
    <col min="1" max="1" width="4.875" style="5" customWidth="1"/>
    <col min="2" max="2" width="10.375" style="5" customWidth="1"/>
    <col min="3" max="3" width="7.375" style="5" customWidth="1"/>
    <col min="4" max="4" width="17.375" style="5" customWidth="1"/>
    <col min="5" max="5" width="18.375" style="28" customWidth="1"/>
    <col min="6" max="6" width="13.25" style="5" customWidth="1"/>
    <col min="7" max="7" width="10.25" style="20" customWidth="1"/>
    <col min="8" max="8" width="9" style="20"/>
    <col min="9" max="9" width="16.875" style="20" customWidth="1"/>
    <col min="10" max="10" width="19.25" style="20" customWidth="1"/>
    <col min="11" max="11" width="18.625" style="20" customWidth="1"/>
    <col min="12" max="12" width="16.875" style="20" customWidth="1"/>
    <col min="13" max="13" width="9" style="20"/>
    <col min="14" max="14" width="9" style="28"/>
    <col min="15" max="18" width="9" style="20"/>
    <col min="19" max="16384" width="9" style="5"/>
  </cols>
  <sheetData>
    <row r="1" spans="1:18" ht="35.25" customHeight="1">
      <c r="A1" s="33" t="s">
        <v>195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8" s="27" customFormat="1" ht="52.5" customHeight="1">
      <c r="A2" s="23" t="s">
        <v>155</v>
      </c>
      <c r="B2" s="24" t="s">
        <v>2</v>
      </c>
      <c r="C2" s="24" t="s">
        <v>188</v>
      </c>
      <c r="D2" s="24" t="s">
        <v>1</v>
      </c>
      <c r="E2" s="25" t="s">
        <v>0</v>
      </c>
      <c r="F2" s="24" t="s">
        <v>156</v>
      </c>
      <c r="G2" s="19" t="s">
        <v>165</v>
      </c>
      <c r="H2" s="19" t="s">
        <v>164</v>
      </c>
      <c r="I2" s="19" t="s">
        <v>162</v>
      </c>
      <c r="J2" s="19" t="s">
        <v>167</v>
      </c>
      <c r="K2" s="19" t="s">
        <v>166</v>
      </c>
      <c r="L2" s="19" t="s">
        <v>168</v>
      </c>
      <c r="M2" s="19" t="s">
        <v>160</v>
      </c>
      <c r="N2" s="25" t="s">
        <v>169</v>
      </c>
      <c r="O2" s="19" t="s">
        <v>185</v>
      </c>
      <c r="P2" s="26"/>
      <c r="Q2" s="26"/>
      <c r="R2" s="26"/>
    </row>
    <row r="3" spans="1:18" s="6" customFormat="1" ht="30" customHeight="1">
      <c r="A3" s="9">
        <v>1</v>
      </c>
      <c r="B3" s="9" t="s">
        <v>21</v>
      </c>
      <c r="C3" s="9" t="s">
        <v>112</v>
      </c>
      <c r="D3" s="9" t="s">
        <v>151</v>
      </c>
      <c r="E3" s="22" t="s">
        <v>157</v>
      </c>
      <c r="F3" s="12">
        <v>108.5</v>
      </c>
      <c r="G3" s="12">
        <v>85.6</v>
      </c>
      <c r="H3" s="12">
        <v>19.39</v>
      </c>
      <c r="I3" s="12">
        <f t="shared" ref="I3:I6" si="0">F3*0.2</f>
        <v>21.700000000000003</v>
      </c>
      <c r="J3" s="12">
        <f t="shared" ref="J3:J6" si="1">G3*0.3</f>
        <v>25.679999999999996</v>
      </c>
      <c r="K3" s="12">
        <f t="shared" ref="K3:K6" si="2">H3*(60/45)*0.5</f>
        <v>12.926666666666666</v>
      </c>
      <c r="L3" s="12">
        <f t="shared" ref="L3:L6" si="3">J3+K3</f>
        <v>38.606666666666662</v>
      </c>
      <c r="M3" s="12">
        <f t="shared" ref="M3:M6" si="4">L3+I3</f>
        <v>60.306666666666665</v>
      </c>
      <c r="N3" s="22">
        <v>1</v>
      </c>
      <c r="O3" s="12" t="s">
        <v>187</v>
      </c>
      <c r="P3" s="11"/>
      <c r="Q3" s="11"/>
      <c r="R3" s="11"/>
    </row>
    <row r="4" spans="1:18" s="6" customFormat="1" ht="30" customHeight="1">
      <c r="A4" s="9">
        <v>2</v>
      </c>
      <c r="B4" s="9" t="s">
        <v>79</v>
      </c>
      <c r="C4" s="9" t="s">
        <v>112</v>
      </c>
      <c r="D4" s="9" t="s">
        <v>147</v>
      </c>
      <c r="E4" s="22" t="s">
        <v>14</v>
      </c>
      <c r="F4" s="12">
        <v>132</v>
      </c>
      <c r="G4" s="12">
        <v>76.2</v>
      </c>
      <c r="H4" s="12">
        <v>24.66</v>
      </c>
      <c r="I4" s="12">
        <f t="shared" si="0"/>
        <v>26.400000000000002</v>
      </c>
      <c r="J4" s="12">
        <f t="shared" si="1"/>
        <v>22.86</v>
      </c>
      <c r="K4" s="12">
        <f t="shared" si="2"/>
        <v>16.439999999999998</v>
      </c>
      <c r="L4" s="12">
        <f t="shared" si="3"/>
        <v>39.299999999999997</v>
      </c>
      <c r="M4" s="12">
        <f t="shared" si="4"/>
        <v>65.7</v>
      </c>
      <c r="N4" s="22" t="s">
        <v>183</v>
      </c>
      <c r="O4" s="12" t="s">
        <v>186</v>
      </c>
      <c r="P4" s="11"/>
      <c r="Q4" s="11"/>
      <c r="R4" s="11"/>
    </row>
    <row r="5" spans="1:18" s="6" customFormat="1" ht="30" customHeight="1">
      <c r="A5" s="9">
        <v>3</v>
      </c>
      <c r="B5" s="9" t="s">
        <v>41</v>
      </c>
      <c r="C5" s="9" t="s">
        <v>115</v>
      </c>
      <c r="D5" s="9" t="s">
        <v>147</v>
      </c>
      <c r="E5" s="22" t="s">
        <v>14</v>
      </c>
      <c r="F5" s="12">
        <v>100.5</v>
      </c>
      <c r="G5" s="12">
        <v>83.2</v>
      </c>
      <c r="H5" s="12">
        <v>28.17</v>
      </c>
      <c r="I5" s="12">
        <f t="shared" si="0"/>
        <v>20.100000000000001</v>
      </c>
      <c r="J5" s="12">
        <f t="shared" si="1"/>
        <v>24.96</v>
      </c>
      <c r="K5" s="12">
        <f t="shared" si="2"/>
        <v>18.78</v>
      </c>
      <c r="L5" s="12">
        <f t="shared" si="3"/>
        <v>43.74</v>
      </c>
      <c r="M5" s="12">
        <f t="shared" si="4"/>
        <v>63.84</v>
      </c>
      <c r="N5" s="22" t="s">
        <v>184</v>
      </c>
      <c r="O5" s="12" t="s">
        <v>186</v>
      </c>
      <c r="P5" s="11"/>
      <c r="Q5" s="11"/>
      <c r="R5" s="11"/>
    </row>
    <row r="6" spans="1:18" s="6" customFormat="1" ht="30" customHeight="1">
      <c r="A6" s="9">
        <v>4</v>
      </c>
      <c r="B6" s="22" t="s">
        <v>110</v>
      </c>
      <c r="C6" s="30" t="s">
        <v>112</v>
      </c>
      <c r="D6" s="22" t="s">
        <v>140</v>
      </c>
      <c r="E6" s="22" t="s">
        <v>111</v>
      </c>
      <c r="F6" s="12">
        <v>104</v>
      </c>
      <c r="G6" s="12">
        <v>76</v>
      </c>
      <c r="H6" s="12">
        <v>21.14</v>
      </c>
      <c r="I6" s="12">
        <f t="shared" si="0"/>
        <v>20.8</v>
      </c>
      <c r="J6" s="12">
        <f t="shared" si="1"/>
        <v>22.8</v>
      </c>
      <c r="K6" s="12">
        <f t="shared" si="2"/>
        <v>14.093333333333334</v>
      </c>
      <c r="L6" s="12">
        <f t="shared" si="3"/>
        <v>36.893333333333331</v>
      </c>
      <c r="M6" s="12">
        <f t="shared" si="4"/>
        <v>57.693333333333328</v>
      </c>
      <c r="N6" s="22" t="s">
        <v>183</v>
      </c>
      <c r="O6" s="12" t="s">
        <v>186</v>
      </c>
      <c r="P6" s="11"/>
      <c r="Q6" s="11"/>
      <c r="R6" s="11"/>
    </row>
    <row r="7" spans="1:18">
      <c r="E7" s="5"/>
    </row>
  </sheetData>
  <mergeCells count="1">
    <mergeCell ref="A1:N1"/>
  </mergeCells>
  <phoneticPr fontId="1" type="noConversion"/>
  <pageMargins left="0.7" right="0.7" top="0.75" bottom="0.75" header="0.3" footer="0.3"/>
  <pageSetup paperSize="9"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4"/>
  <sheetViews>
    <sheetView tabSelected="1" workbookViewId="0">
      <selection activeCell="Q7" sqref="Q7"/>
    </sheetView>
  </sheetViews>
  <sheetFormatPr defaultRowHeight="13.5"/>
  <cols>
    <col min="1" max="1" width="4.875" style="36" customWidth="1"/>
    <col min="2" max="2" width="10.375" style="36" customWidth="1"/>
    <col min="3" max="3" width="7.875" style="36" customWidth="1"/>
    <col min="4" max="4" width="17.375" style="36" customWidth="1"/>
    <col min="5" max="5" width="18.375" style="41" customWidth="1"/>
    <col min="6" max="6" width="9.75" style="37" customWidth="1"/>
    <col min="7" max="8" width="16.75" style="38" customWidth="1"/>
    <col min="9" max="9" width="9" style="37"/>
    <col min="10" max="10" width="19" style="39" customWidth="1"/>
    <col min="11" max="11" width="9" style="37" customWidth="1"/>
    <col min="12" max="12" width="17.125" style="37" customWidth="1"/>
    <col min="13" max="13" width="9" style="37"/>
    <col min="14" max="14" width="9" style="40"/>
    <col min="15" max="15" width="9" style="35"/>
    <col min="16" max="16" width="9" style="35" customWidth="1"/>
    <col min="17" max="16384" width="9" style="35"/>
  </cols>
  <sheetData>
    <row r="1" spans="1:15" ht="35.25" customHeight="1">
      <c r="A1" s="34" t="s">
        <v>196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4" customFormat="1" ht="48" customHeight="1">
      <c r="A2" s="7" t="s">
        <v>202</v>
      </c>
      <c r="B2" s="4" t="s">
        <v>2</v>
      </c>
      <c r="C2" s="4" t="s">
        <v>188</v>
      </c>
      <c r="D2" s="4" t="s">
        <v>1</v>
      </c>
      <c r="E2" s="3" t="s">
        <v>0</v>
      </c>
      <c r="F2" s="13" t="s">
        <v>203</v>
      </c>
      <c r="G2" s="19" t="s">
        <v>170</v>
      </c>
      <c r="H2" s="25" t="s">
        <v>197</v>
      </c>
      <c r="I2" s="13" t="s">
        <v>204</v>
      </c>
      <c r="J2" s="31" t="s">
        <v>189</v>
      </c>
      <c r="K2" s="13" t="s">
        <v>190</v>
      </c>
      <c r="L2" s="13" t="s">
        <v>192</v>
      </c>
      <c r="M2" s="13" t="s">
        <v>191</v>
      </c>
      <c r="N2" s="8" t="s">
        <v>169</v>
      </c>
      <c r="O2" s="4" t="s">
        <v>180</v>
      </c>
    </row>
    <row r="3" spans="1:15" s="6" customFormat="1" ht="27" customHeight="1">
      <c r="A3" s="9">
        <v>1</v>
      </c>
      <c r="B3" s="9" t="s">
        <v>47</v>
      </c>
      <c r="C3" s="30" t="s">
        <v>115</v>
      </c>
      <c r="D3" s="9" t="s">
        <v>154</v>
      </c>
      <c r="E3" s="9" t="s">
        <v>6</v>
      </c>
      <c r="F3" s="29">
        <v>69</v>
      </c>
      <c r="G3" s="29">
        <f t="shared" ref="G3:G47" si="0">F3*0.4</f>
        <v>27.6</v>
      </c>
      <c r="H3" s="9" t="s">
        <v>198</v>
      </c>
      <c r="I3" s="29">
        <v>88.4</v>
      </c>
      <c r="J3" s="18">
        <v>1.0389678092010948</v>
      </c>
      <c r="K3" s="29">
        <v>91.844754333376784</v>
      </c>
      <c r="L3" s="29">
        <v>55.106852600026066</v>
      </c>
      <c r="M3" s="29">
        <v>82.706852600026068</v>
      </c>
      <c r="N3" s="17">
        <v>1</v>
      </c>
      <c r="O3" s="9" t="s">
        <v>205</v>
      </c>
    </row>
    <row r="4" spans="1:15" s="6" customFormat="1" ht="27" customHeight="1">
      <c r="A4" s="9">
        <v>2</v>
      </c>
      <c r="B4" s="9" t="s">
        <v>10</v>
      </c>
      <c r="C4" s="30" t="s">
        <v>115</v>
      </c>
      <c r="D4" s="9" t="s">
        <v>154</v>
      </c>
      <c r="E4" s="9" t="s">
        <v>6</v>
      </c>
      <c r="F4" s="29">
        <v>71</v>
      </c>
      <c r="G4" s="29">
        <f t="shared" si="0"/>
        <v>28.400000000000002</v>
      </c>
      <c r="H4" s="9" t="s">
        <v>199</v>
      </c>
      <c r="I4" s="29">
        <v>87.1</v>
      </c>
      <c r="J4" s="18">
        <v>1.0216583365372292</v>
      </c>
      <c r="K4" s="29">
        <v>88.986441112392654</v>
      </c>
      <c r="L4" s="29">
        <v>53.391864667435591</v>
      </c>
      <c r="M4" s="29">
        <v>81.79186466743559</v>
      </c>
      <c r="N4" s="17">
        <v>2</v>
      </c>
      <c r="O4" s="9" t="s">
        <v>206</v>
      </c>
    </row>
    <row r="5" spans="1:15" s="6" customFormat="1" ht="27" customHeight="1">
      <c r="A5" s="9">
        <v>3</v>
      </c>
      <c r="B5" s="9" t="s">
        <v>26</v>
      </c>
      <c r="C5" s="30" t="s">
        <v>115</v>
      </c>
      <c r="D5" s="9" t="s">
        <v>154</v>
      </c>
      <c r="E5" s="9" t="s">
        <v>6</v>
      </c>
      <c r="F5" s="29">
        <v>63</v>
      </c>
      <c r="G5" s="29">
        <f t="shared" si="0"/>
        <v>25.200000000000003</v>
      </c>
      <c r="H5" s="9" t="s">
        <v>198</v>
      </c>
      <c r="I5" s="29">
        <v>90.7</v>
      </c>
      <c r="J5" s="18">
        <v>1.0389678092010948</v>
      </c>
      <c r="K5" s="29">
        <v>94.234380294539292</v>
      </c>
      <c r="L5" s="29">
        <v>56.540628176723573</v>
      </c>
      <c r="M5" s="29">
        <v>81.740628176723575</v>
      </c>
      <c r="N5" s="17">
        <v>3</v>
      </c>
      <c r="O5" s="9" t="s">
        <v>207</v>
      </c>
    </row>
    <row r="6" spans="1:15" s="6" customFormat="1" ht="27" customHeight="1">
      <c r="A6" s="9">
        <v>4</v>
      </c>
      <c r="B6" s="9" t="s">
        <v>11</v>
      </c>
      <c r="C6" s="30" t="s">
        <v>115</v>
      </c>
      <c r="D6" s="9" t="s">
        <v>154</v>
      </c>
      <c r="E6" s="9" t="s">
        <v>6</v>
      </c>
      <c r="F6" s="29">
        <v>68.5</v>
      </c>
      <c r="G6" s="29">
        <f t="shared" si="0"/>
        <v>27.400000000000002</v>
      </c>
      <c r="H6" s="9" t="s">
        <v>200</v>
      </c>
      <c r="I6" s="29">
        <v>90.51</v>
      </c>
      <c r="J6" s="18">
        <v>0.99117244809150806</v>
      </c>
      <c r="K6" s="29">
        <v>89.711018276762402</v>
      </c>
      <c r="L6" s="29">
        <v>53.826610966057437</v>
      </c>
      <c r="M6" s="29">
        <v>81.226610966057436</v>
      </c>
      <c r="N6" s="17">
        <v>4</v>
      </c>
      <c r="O6" s="9" t="s">
        <v>208</v>
      </c>
    </row>
    <row r="7" spans="1:15" s="6" customFormat="1" ht="27" customHeight="1">
      <c r="A7" s="9">
        <v>5</v>
      </c>
      <c r="B7" s="9" t="s">
        <v>48</v>
      </c>
      <c r="C7" s="30" t="s">
        <v>115</v>
      </c>
      <c r="D7" s="9" t="s">
        <v>154</v>
      </c>
      <c r="E7" s="9" t="s">
        <v>6</v>
      </c>
      <c r="F7" s="29">
        <v>68.5</v>
      </c>
      <c r="G7" s="29">
        <f t="shared" si="0"/>
        <v>27.400000000000002</v>
      </c>
      <c r="H7" s="9" t="s">
        <v>200</v>
      </c>
      <c r="I7" s="29">
        <v>89.44</v>
      </c>
      <c r="J7" s="18">
        <v>0.99117244809150806</v>
      </c>
      <c r="K7" s="29">
        <v>88.650463757304479</v>
      </c>
      <c r="L7" s="29">
        <v>53.190278254382683</v>
      </c>
      <c r="M7" s="29">
        <v>80.590278254382682</v>
      </c>
      <c r="N7" s="17">
        <v>5</v>
      </c>
      <c r="O7" s="9" t="s">
        <v>209</v>
      </c>
    </row>
    <row r="8" spans="1:15" s="6" customFormat="1" ht="27" customHeight="1">
      <c r="A8" s="9">
        <v>6</v>
      </c>
      <c r="B8" s="9" t="s">
        <v>16</v>
      </c>
      <c r="C8" s="30" t="s">
        <v>115</v>
      </c>
      <c r="D8" s="9" t="s">
        <v>154</v>
      </c>
      <c r="E8" s="9" t="s">
        <v>6</v>
      </c>
      <c r="F8" s="29">
        <v>64.5</v>
      </c>
      <c r="G8" s="29">
        <f t="shared" si="0"/>
        <v>25.8</v>
      </c>
      <c r="H8" s="9" t="s">
        <v>199</v>
      </c>
      <c r="I8" s="29">
        <v>88.7</v>
      </c>
      <c r="J8" s="18">
        <v>1.0216583365372292</v>
      </c>
      <c r="K8" s="29">
        <v>90.621094450852226</v>
      </c>
      <c r="L8" s="29">
        <v>54.372656670511333</v>
      </c>
      <c r="M8" s="29">
        <v>80.17265667051133</v>
      </c>
      <c r="N8" s="17">
        <v>6</v>
      </c>
      <c r="O8" s="9" t="s">
        <v>210</v>
      </c>
    </row>
    <row r="9" spans="1:15" s="6" customFormat="1" ht="27" customHeight="1">
      <c r="A9" s="9">
        <v>7</v>
      </c>
      <c r="B9" s="9" t="s">
        <v>44</v>
      </c>
      <c r="C9" s="30" t="s">
        <v>115</v>
      </c>
      <c r="D9" s="9" t="s">
        <v>154</v>
      </c>
      <c r="E9" s="9" t="s">
        <v>6</v>
      </c>
      <c r="F9" s="29">
        <v>71.5</v>
      </c>
      <c r="G9" s="29">
        <f t="shared" si="0"/>
        <v>28.6</v>
      </c>
      <c r="H9" s="9" t="s">
        <v>201</v>
      </c>
      <c r="I9" s="29">
        <v>87.54</v>
      </c>
      <c r="J9" s="18">
        <v>0.95415918611609818</v>
      </c>
      <c r="K9" s="29">
        <v>83.527095152603238</v>
      </c>
      <c r="L9" s="29">
        <v>50.116257091561941</v>
      </c>
      <c r="M9" s="29">
        <v>78.716257091561943</v>
      </c>
      <c r="N9" s="17">
        <v>7</v>
      </c>
      <c r="O9" s="9" t="s">
        <v>211</v>
      </c>
    </row>
    <row r="10" spans="1:15" s="6" customFormat="1" ht="27" customHeight="1">
      <c r="A10" s="9">
        <v>8</v>
      </c>
      <c r="B10" s="9" t="s">
        <v>65</v>
      </c>
      <c r="C10" s="30" t="s">
        <v>115</v>
      </c>
      <c r="D10" s="9" t="s">
        <v>154</v>
      </c>
      <c r="E10" s="9" t="s">
        <v>6</v>
      </c>
      <c r="F10" s="29">
        <v>71</v>
      </c>
      <c r="G10" s="29">
        <f t="shared" si="0"/>
        <v>28.400000000000002</v>
      </c>
      <c r="H10" s="9" t="s">
        <v>201</v>
      </c>
      <c r="I10" s="29">
        <v>85.74</v>
      </c>
      <c r="J10" s="18">
        <v>0.95415918611609818</v>
      </c>
      <c r="K10" s="29">
        <v>81.80960861759425</v>
      </c>
      <c r="L10" s="29">
        <v>49.085765170556549</v>
      </c>
      <c r="M10" s="29">
        <v>77.485765170556547</v>
      </c>
      <c r="N10" s="17">
        <v>8</v>
      </c>
      <c r="O10" s="9" t="s">
        <v>212</v>
      </c>
    </row>
    <row r="11" spans="1:15" s="6" customFormat="1" ht="27" customHeight="1">
      <c r="A11" s="9">
        <v>9</v>
      </c>
      <c r="B11" s="9" t="s">
        <v>62</v>
      </c>
      <c r="C11" s="30" t="s">
        <v>115</v>
      </c>
      <c r="D11" s="9" t="s">
        <v>154</v>
      </c>
      <c r="E11" s="9" t="s">
        <v>6</v>
      </c>
      <c r="F11" s="29">
        <v>70</v>
      </c>
      <c r="G11" s="29">
        <f t="shared" si="0"/>
        <v>28</v>
      </c>
      <c r="H11" s="9" t="s">
        <v>199</v>
      </c>
      <c r="I11" s="29">
        <v>80.599999999999994</v>
      </c>
      <c r="J11" s="18">
        <v>1.0216583365372292</v>
      </c>
      <c r="K11" s="29">
        <v>82.345661924900668</v>
      </c>
      <c r="L11" s="29">
        <v>49.407397154940398</v>
      </c>
      <c r="M11" s="29">
        <v>77.407397154940398</v>
      </c>
      <c r="N11" s="17">
        <v>9</v>
      </c>
      <c r="O11" s="9" t="s">
        <v>212</v>
      </c>
    </row>
    <row r="12" spans="1:15" s="6" customFormat="1" ht="27" customHeight="1">
      <c r="A12" s="9">
        <v>10</v>
      </c>
      <c r="B12" s="9" t="s">
        <v>12</v>
      </c>
      <c r="C12" s="30" t="s">
        <v>115</v>
      </c>
      <c r="D12" s="9" t="s">
        <v>154</v>
      </c>
      <c r="E12" s="9" t="s">
        <v>6</v>
      </c>
      <c r="F12" s="29">
        <v>70.5</v>
      </c>
      <c r="G12" s="29">
        <f t="shared" si="0"/>
        <v>28.200000000000003</v>
      </c>
      <c r="H12" s="9" t="s">
        <v>200</v>
      </c>
      <c r="I12" s="29">
        <v>82.18</v>
      </c>
      <c r="J12" s="18">
        <v>0.99117244809150806</v>
      </c>
      <c r="K12" s="29">
        <v>81.454551784160145</v>
      </c>
      <c r="L12" s="29">
        <v>48.872731070496087</v>
      </c>
      <c r="M12" s="29">
        <v>77.07273107049609</v>
      </c>
      <c r="N12" s="17">
        <v>10</v>
      </c>
      <c r="O12" s="9" t="s">
        <v>213</v>
      </c>
    </row>
    <row r="13" spans="1:15" s="6" customFormat="1" ht="27" customHeight="1">
      <c r="A13" s="9">
        <v>11</v>
      </c>
      <c r="B13" s="9" t="s">
        <v>30</v>
      </c>
      <c r="C13" s="30" t="s">
        <v>115</v>
      </c>
      <c r="D13" s="9" t="s">
        <v>154</v>
      </c>
      <c r="E13" s="9" t="s">
        <v>6</v>
      </c>
      <c r="F13" s="29">
        <v>60.5</v>
      </c>
      <c r="G13" s="29">
        <f t="shared" si="0"/>
        <v>24.200000000000003</v>
      </c>
      <c r="H13" s="9" t="s">
        <v>199</v>
      </c>
      <c r="I13" s="29">
        <v>86</v>
      </c>
      <c r="J13" s="18">
        <v>1.0216583365372292</v>
      </c>
      <c r="K13" s="29">
        <v>87.862616942201711</v>
      </c>
      <c r="L13" s="29">
        <v>52.717570165321028</v>
      </c>
      <c r="M13" s="29">
        <v>76.917570165321024</v>
      </c>
      <c r="N13" s="17">
        <v>11</v>
      </c>
      <c r="O13" s="9" t="s">
        <v>214</v>
      </c>
    </row>
    <row r="14" spans="1:15" s="6" customFormat="1" ht="27" customHeight="1">
      <c r="A14" s="9">
        <v>12</v>
      </c>
      <c r="B14" s="9" t="s">
        <v>74</v>
      </c>
      <c r="C14" s="30" t="s">
        <v>115</v>
      </c>
      <c r="D14" s="9" t="s">
        <v>154</v>
      </c>
      <c r="E14" s="9" t="s">
        <v>6</v>
      </c>
      <c r="F14" s="29">
        <v>58</v>
      </c>
      <c r="G14" s="29">
        <f t="shared" si="0"/>
        <v>23.200000000000003</v>
      </c>
      <c r="H14" s="9" t="s">
        <v>200</v>
      </c>
      <c r="I14" s="29">
        <v>89.7</v>
      </c>
      <c r="J14" s="18">
        <v>0.99117244809150806</v>
      </c>
      <c r="K14" s="29">
        <v>88.90816859380827</v>
      </c>
      <c r="L14" s="29">
        <v>53.344901156284962</v>
      </c>
      <c r="M14" s="29">
        <v>76.544901156284965</v>
      </c>
      <c r="N14" s="17">
        <v>12</v>
      </c>
      <c r="O14" s="9" t="s">
        <v>214</v>
      </c>
    </row>
    <row r="15" spans="1:15" s="6" customFormat="1" ht="27" customHeight="1">
      <c r="A15" s="9">
        <v>13</v>
      </c>
      <c r="B15" s="9" t="s">
        <v>63</v>
      </c>
      <c r="C15" s="30" t="s">
        <v>115</v>
      </c>
      <c r="D15" s="9" t="s">
        <v>154</v>
      </c>
      <c r="E15" s="9" t="s">
        <v>6</v>
      </c>
      <c r="F15" s="29">
        <v>65</v>
      </c>
      <c r="G15" s="29">
        <f t="shared" si="0"/>
        <v>26</v>
      </c>
      <c r="H15" s="9" t="s">
        <v>201</v>
      </c>
      <c r="I15" s="29">
        <v>87.56</v>
      </c>
      <c r="J15" s="18">
        <v>0.95415918611609818</v>
      </c>
      <c r="K15" s="29">
        <v>83.546178336325553</v>
      </c>
      <c r="L15" s="29">
        <v>50.127707001795329</v>
      </c>
      <c r="M15" s="29">
        <v>76.127707001795329</v>
      </c>
      <c r="N15" s="17">
        <v>13</v>
      </c>
      <c r="O15" s="9" t="s">
        <v>214</v>
      </c>
    </row>
    <row r="16" spans="1:15" s="6" customFormat="1" ht="27" customHeight="1">
      <c r="A16" s="9">
        <v>14</v>
      </c>
      <c r="B16" s="9" t="s">
        <v>7</v>
      </c>
      <c r="C16" s="30" t="s">
        <v>115</v>
      </c>
      <c r="D16" s="9" t="s">
        <v>154</v>
      </c>
      <c r="E16" s="9" t="s">
        <v>6</v>
      </c>
      <c r="F16" s="29">
        <v>62.5</v>
      </c>
      <c r="G16" s="29">
        <f t="shared" si="0"/>
        <v>25</v>
      </c>
      <c r="H16" s="9" t="s">
        <v>201</v>
      </c>
      <c r="I16" s="29">
        <v>89.26</v>
      </c>
      <c r="J16" s="18">
        <v>0.95415918611609818</v>
      </c>
      <c r="K16" s="29">
        <v>85.168248952722934</v>
      </c>
      <c r="L16" s="29">
        <v>51.10094937163376</v>
      </c>
      <c r="M16" s="29">
        <v>76.10094937163376</v>
      </c>
      <c r="N16" s="17">
        <v>14</v>
      </c>
      <c r="O16" s="9" t="s">
        <v>215</v>
      </c>
    </row>
    <row r="17" spans="1:15" s="6" customFormat="1" ht="27" customHeight="1">
      <c r="A17" s="9">
        <v>15</v>
      </c>
      <c r="B17" s="9" t="s">
        <v>54</v>
      </c>
      <c r="C17" s="30" t="s">
        <v>115</v>
      </c>
      <c r="D17" s="9" t="s">
        <v>154</v>
      </c>
      <c r="E17" s="9" t="s">
        <v>6</v>
      </c>
      <c r="F17" s="29">
        <v>65</v>
      </c>
      <c r="G17" s="29">
        <f t="shared" si="0"/>
        <v>26</v>
      </c>
      <c r="H17" s="9" t="s">
        <v>200</v>
      </c>
      <c r="I17" s="29">
        <v>82.56</v>
      </c>
      <c r="J17" s="18">
        <v>0.99117244809150806</v>
      </c>
      <c r="K17" s="29">
        <v>81.831197314434903</v>
      </c>
      <c r="L17" s="29">
        <v>49.098718388660942</v>
      </c>
      <c r="M17" s="29">
        <v>75.098718388660942</v>
      </c>
      <c r="N17" s="17">
        <v>15</v>
      </c>
      <c r="O17" s="9" t="s">
        <v>216</v>
      </c>
    </row>
    <row r="18" spans="1:15" s="6" customFormat="1" ht="27" customHeight="1">
      <c r="A18" s="9">
        <v>16</v>
      </c>
      <c r="B18" s="9" t="s">
        <v>64</v>
      </c>
      <c r="C18" s="30" t="s">
        <v>115</v>
      </c>
      <c r="D18" s="9" t="s">
        <v>154</v>
      </c>
      <c r="E18" s="9" t="s">
        <v>6</v>
      </c>
      <c r="F18" s="29">
        <v>64.5</v>
      </c>
      <c r="G18" s="29">
        <f t="shared" si="0"/>
        <v>25.8</v>
      </c>
      <c r="H18" s="9" t="s">
        <v>199</v>
      </c>
      <c r="I18" s="29">
        <v>80.3</v>
      </c>
      <c r="J18" s="18">
        <v>1.0216583365372292</v>
      </c>
      <c r="K18" s="29">
        <v>82.039164423939496</v>
      </c>
      <c r="L18" s="29">
        <v>49.223498654363695</v>
      </c>
      <c r="M18" s="29">
        <v>75.023498654363692</v>
      </c>
      <c r="N18" s="17">
        <v>16</v>
      </c>
      <c r="O18" s="9" t="s">
        <v>217</v>
      </c>
    </row>
    <row r="19" spans="1:15" s="6" customFormat="1" ht="27" customHeight="1">
      <c r="A19" s="9">
        <v>17</v>
      </c>
      <c r="B19" s="9" t="s">
        <v>45</v>
      </c>
      <c r="C19" s="30" t="s">
        <v>115</v>
      </c>
      <c r="D19" s="9" t="s">
        <v>154</v>
      </c>
      <c r="E19" s="9" t="s">
        <v>6</v>
      </c>
      <c r="F19" s="29">
        <v>61.5</v>
      </c>
      <c r="G19" s="29">
        <f t="shared" si="0"/>
        <v>24.6</v>
      </c>
      <c r="H19" s="9" t="s">
        <v>201</v>
      </c>
      <c r="I19" s="29">
        <v>88.02</v>
      </c>
      <c r="J19" s="18">
        <v>0.95415918611609818</v>
      </c>
      <c r="K19" s="29">
        <v>83.985091561938958</v>
      </c>
      <c r="L19" s="29">
        <v>50.391054937163375</v>
      </c>
      <c r="M19" s="29">
        <v>74.991054937163369</v>
      </c>
      <c r="N19" s="17">
        <v>17</v>
      </c>
      <c r="O19" s="9" t="s">
        <v>209</v>
      </c>
    </row>
    <row r="20" spans="1:15" s="6" customFormat="1" ht="27" customHeight="1">
      <c r="A20" s="9">
        <v>18</v>
      </c>
      <c r="B20" s="9" t="s">
        <v>76</v>
      </c>
      <c r="C20" s="30" t="s">
        <v>115</v>
      </c>
      <c r="D20" s="9" t="s">
        <v>154</v>
      </c>
      <c r="E20" s="9" t="s">
        <v>6</v>
      </c>
      <c r="F20" s="29">
        <v>57.5</v>
      </c>
      <c r="G20" s="29">
        <f t="shared" si="0"/>
        <v>23</v>
      </c>
      <c r="H20" s="9" t="s">
        <v>201</v>
      </c>
      <c r="I20" s="29">
        <v>90.66</v>
      </c>
      <c r="J20" s="18">
        <v>0.95415918611609818</v>
      </c>
      <c r="K20" s="29">
        <v>86.504071813285464</v>
      </c>
      <c r="L20" s="29">
        <v>51.902443087971278</v>
      </c>
      <c r="M20" s="29">
        <v>74.902443087971278</v>
      </c>
      <c r="N20" s="17">
        <v>18</v>
      </c>
      <c r="O20" s="9" t="s">
        <v>209</v>
      </c>
    </row>
    <row r="21" spans="1:15" s="6" customFormat="1" ht="27" customHeight="1">
      <c r="A21" s="9">
        <v>19</v>
      </c>
      <c r="B21" s="9" t="s">
        <v>83</v>
      </c>
      <c r="C21" s="30" t="s">
        <v>115</v>
      </c>
      <c r="D21" s="9" t="s">
        <v>154</v>
      </c>
      <c r="E21" s="9" t="s">
        <v>6</v>
      </c>
      <c r="F21" s="29">
        <v>60.5</v>
      </c>
      <c r="G21" s="29">
        <f t="shared" si="0"/>
        <v>24.200000000000003</v>
      </c>
      <c r="H21" s="9" t="s">
        <v>200</v>
      </c>
      <c r="I21" s="29">
        <v>84.28</v>
      </c>
      <c r="J21" s="18">
        <v>0.99117244809150806</v>
      </c>
      <c r="K21" s="29">
        <v>83.536013925152304</v>
      </c>
      <c r="L21" s="29">
        <v>50.121608355091382</v>
      </c>
      <c r="M21" s="29">
        <v>74.321608355091385</v>
      </c>
      <c r="N21" s="17">
        <v>19</v>
      </c>
      <c r="O21" s="9" t="s">
        <v>209</v>
      </c>
    </row>
    <row r="22" spans="1:15" s="6" customFormat="1" ht="27" customHeight="1">
      <c r="A22" s="9">
        <v>20</v>
      </c>
      <c r="B22" s="9" t="s">
        <v>33</v>
      </c>
      <c r="C22" s="30" t="s">
        <v>115</v>
      </c>
      <c r="D22" s="9" t="s">
        <v>154</v>
      </c>
      <c r="E22" s="9" t="s">
        <v>6</v>
      </c>
      <c r="F22" s="29">
        <v>55.5</v>
      </c>
      <c r="G22" s="29">
        <f t="shared" si="0"/>
        <v>22.200000000000003</v>
      </c>
      <c r="H22" s="9" t="s">
        <v>200</v>
      </c>
      <c r="I22" s="29">
        <v>87.6</v>
      </c>
      <c r="J22" s="18">
        <v>0.99117244809150806</v>
      </c>
      <c r="K22" s="29">
        <v>86.826706452816097</v>
      </c>
      <c r="L22" s="29">
        <v>52.09602387168966</v>
      </c>
      <c r="M22" s="29">
        <v>74.29602387168967</v>
      </c>
      <c r="N22" s="17">
        <v>20</v>
      </c>
      <c r="O22" s="9" t="s">
        <v>218</v>
      </c>
    </row>
    <row r="23" spans="1:15" s="6" customFormat="1" ht="27" customHeight="1">
      <c r="A23" s="9">
        <v>21</v>
      </c>
      <c r="B23" s="9" t="s">
        <v>57</v>
      </c>
      <c r="C23" s="30" t="s">
        <v>115</v>
      </c>
      <c r="D23" s="9" t="s">
        <v>154</v>
      </c>
      <c r="E23" s="9" t="s">
        <v>6</v>
      </c>
      <c r="F23" s="29">
        <v>56.5</v>
      </c>
      <c r="G23" s="29">
        <f t="shared" si="0"/>
        <v>22.6</v>
      </c>
      <c r="H23" s="9" t="s">
        <v>201</v>
      </c>
      <c r="I23" s="29">
        <v>89.46</v>
      </c>
      <c r="J23" s="18">
        <v>0.95415918611609818</v>
      </c>
      <c r="K23" s="29">
        <v>85.359080789946134</v>
      </c>
      <c r="L23" s="29">
        <v>51.215448473967676</v>
      </c>
      <c r="M23" s="29">
        <v>73.815448473967678</v>
      </c>
      <c r="N23" s="17">
        <v>21</v>
      </c>
      <c r="O23" s="9" t="s">
        <v>219</v>
      </c>
    </row>
    <row r="24" spans="1:15" s="6" customFormat="1" ht="27" customHeight="1">
      <c r="A24" s="9">
        <v>22</v>
      </c>
      <c r="B24" s="9" t="s">
        <v>42</v>
      </c>
      <c r="C24" s="30" t="s">
        <v>115</v>
      </c>
      <c r="D24" s="9" t="s">
        <v>154</v>
      </c>
      <c r="E24" s="9" t="s">
        <v>6</v>
      </c>
      <c r="F24" s="29">
        <v>63</v>
      </c>
      <c r="G24" s="29">
        <f t="shared" si="0"/>
        <v>25.200000000000003</v>
      </c>
      <c r="H24" s="9" t="s">
        <v>198</v>
      </c>
      <c r="I24" s="29">
        <v>77.760000000000005</v>
      </c>
      <c r="J24" s="18">
        <v>1.0389678092010948</v>
      </c>
      <c r="K24" s="29">
        <v>80.790136843477129</v>
      </c>
      <c r="L24" s="29">
        <v>48.474082106086279</v>
      </c>
      <c r="M24" s="29">
        <v>73.674082106086274</v>
      </c>
      <c r="N24" s="17">
        <v>22</v>
      </c>
      <c r="O24" s="9" t="s">
        <v>219</v>
      </c>
    </row>
    <row r="25" spans="1:15" s="6" customFormat="1" ht="27" customHeight="1">
      <c r="A25" s="9">
        <v>23</v>
      </c>
      <c r="B25" s="9" t="s">
        <v>23</v>
      </c>
      <c r="C25" s="30" t="s">
        <v>115</v>
      </c>
      <c r="D25" s="9" t="s">
        <v>154</v>
      </c>
      <c r="E25" s="9" t="s">
        <v>6</v>
      </c>
      <c r="F25" s="29">
        <v>61.5</v>
      </c>
      <c r="G25" s="29">
        <f t="shared" si="0"/>
        <v>24.6</v>
      </c>
      <c r="H25" s="9" t="s">
        <v>201</v>
      </c>
      <c r="I25" s="29">
        <v>85.56</v>
      </c>
      <c r="J25" s="18">
        <v>0.95415918611609818</v>
      </c>
      <c r="K25" s="29">
        <v>81.637859964093366</v>
      </c>
      <c r="L25" s="29">
        <v>48.982715978456021</v>
      </c>
      <c r="M25" s="29">
        <v>73.582715978456022</v>
      </c>
      <c r="N25" s="17">
        <v>23</v>
      </c>
      <c r="O25" s="9" t="s">
        <v>220</v>
      </c>
    </row>
    <row r="26" spans="1:15" s="6" customFormat="1" ht="27" customHeight="1">
      <c r="A26" s="9">
        <v>24</v>
      </c>
      <c r="B26" s="9" t="s">
        <v>70</v>
      </c>
      <c r="C26" s="30" t="s">
        <v>115</v>
      </c>
      <c r="D26" s="9" t="s">
        <v>154</v>
      </c>
      <c r="E26" s="9" t="s">
        <v>6</v>
      </c>
      <c r="F26" s="29">
        <v>59.5</v>
      </c>
      <c r="G26" s="29">
        <f t="shared" si="0"/>
        <v>23.8</v>
      </c>
      <c r="H26" s="9" t="s">
        <v>199</v>
      </c>
      <c r="I26" s="29">
        <v>81</v>
      </c>
      <c r="J26" s="18">
        <v>1.0216583365372292</v>
      </c>
      <c r="K26" s="29">
        <v>82.754325259515568</v>
      </c>
      <c r="L26" s="29">
        <v>49.652595155709342</v>
      </c>
      <c r="M26" s="29">
        <v>73.452595155709346</v>
      </c>
      <c r="N26" s="17">
        <v>24</v>
      </c>
      <c r="O26" s="9" t="s">
        <v>221</v>
      </c>
    </row>
    <row r="27" spans="1:15" s="6" customFormat="1" ht="27" customHeight="1">
      <c r="A27" s="9">
        <v>25</v>
      </c>
      <c r="B27" s="9" t="s">
        <v>32</v>
      </c>
      <c r="C27" s="30" t="s">
        <v>115</v>
      </c>
      <c r="D27" s="9" t="s">
        <v>154</v>
      </c>
      <c r="E27" s="9" t="s">
        <v>6</v>
      </c>
      <c r="F27" s="29">
        <v>57</v>
      </c>
      <c r="G27" s="29">
        <f t="shared" si="0"/>
        <v>22.8</v>
      </c>
      <c r="H27" s="9" t="s">
        <v>198</v>
      </c>
      <c r="I27" s="29">
        <v>81.22</v>
      </c>
      <c r="J27" s="18">
        <v>1.0389678092010948</v>
      </c>
      <c r="K27" s="29">
        <v>84.384965463312909</v>
      </c>
      <c r="L27" s="29">
        <v>50.630979277987741</v>
      </c>
      <c r="M27" s="29">
        <v>73.430979277987745</v>
      </c>
      <c r="N27" s="17">
        <v>25</v>
      </c>
      <c r="O27" s="9" t="s">
        <v>221</v>
      </c>
    </row>
    <row r="28" spans="1:15" s="6" customFormat="1" ht="27" customHeight="1">
      <c r="A28" s="9">
        <v>26</v>
      </c>
      <c r="B28" s="9" t="s">
        <v>50</v>
      </c>
      <c r="C28" s="30" t="s">
        <v>115</v>
      </c>
      <c r="D28" s="9" t="s">
        <v>154</v>
      </c>
      <c r="E28" s="9" t="s">
        <v>6</v>
      </c>
      <c r="F28" s="29">
        <v>49.5</v>
      </c>
      <c r="G28" s="29">
        <f t="shared" si="0"/>
        <v>19.8</v>
      </c>
      <c r="H28" s="9" t="s">
        <v>200</v>
      </c>
      <c r="I28" s="29">
        <v>90.08</v>
      </c>
      <c r="J28" s="18">
        <v>0.99117244809150806</v>
      </c>
      <c r="K28" s="29">
        <v>89.284814124083042</v>
      </c>
      <c r="L28" s="29">
        <v>53.570888474449823</v>
      </c>
      <c r="M28" s="29">
        <v>73.370888474449828</v>
      </c>
      <c r="N28" s="17">
        <v>26</v>
      </c>
      <c r="O28" s="9" t="s">
        <v>222</v>
      </c>
    </row>
    <row r="29" spans="1:15" s="6" customFormat="1" ht="27" customHeight="1">
      <c r="A29" s="9">
        <v>27</v>
      </c>
      <c r="B29" s="9" t="s">
        <v>31</v>
      </c>
      <c r="C29" s="30" t="s">
        <v>115</v>
      </c>
      <c r="D29" s="9" t="s">
        <v>154</v>
      </c>
      <c r="E29" s="9" t="s">
        <v>6</v>
      </c>
      <c r="F29" s="29">
        <v>61</v>
      </c>
      <c r="G29" s="29">
        <f t="shared" si="0"/>
        <v>24.400000000000002</v>
      </c>
      <c r="H29" s="9" t="s">
        <v>201</v>
      </c>
      <c r="I29" s="29">
        <v>85.52</v>
      </c>
      <c r="J29" s="18">
        <v>0.95415918611609818</v>
      </c>
      <c r="K29" s="29">
        <v>81.599693596648706</v>
      </c>
      <c r="L29" s="29">
        <v>48.959816157989223</v>
      </c>
      <c r="M29" s="29">
        <v>73.359816157989229</v>
      </c>
      <c r="N29" s="17">
        <v>27</v>
      </c>
      <c r="O29" s="9" t="s">
        <v>223</v>
      </c>
    </row>
    <row r="30" spans="1:15" s="6" customFormat="1" ht="27" customHeight="1">
      <c r="A30" s="9">
        <v>28</v>
      </c>
      <c r="B30" s="9" t="s">
        <v>38</v>
      </c>
      <c r="C30" s="30" t="s">
        <v>115</v>
      </c>
      <c r="D30" s="9" t="s">
        <v>154</v>
      </c>
      <c r="E30" s="9" t="s">
        <v>6</v>
      </c>
      <c r="F30" s="29">
        <v>59.5</v>
      </c>
      <c r="G30" s="29">
        <f t="shared" si="0"/>
        <v>23.8</v>
      </c>
      <c r="H30" s="9" t="s">
        <v>201</v>
      </c>
      <c r="I30" s="29">
        <v>86.4</v>
      </c>
      <c r="J30" s="18">
        <v>0.95415918611609818</v>
      </c>
      <c r="K30" s="29">
        <v>82.439353680430884</v>
      </c>
      <c r="L30" s="29">
        <v>49.463612208258532</v>
      </c>
      <c r="M30" s="29">
        <v>73.263612208258536</v>
      </c>
      <c r="N30" s="17">
        <v>28</v>
      </c>
      <c r="O30" s="9" t="s">
        <v>224</v>
      </c>
    </row>
    <row r="31" spans="1:15" s="6" customFormat="1" ht="27" customHeight="1">
      <c r="A31" s="9">
        <v>29</v>
      </c>
      <c r="B31" s="9" t="s">
        <v>19</v>
      </c>
      <c r="C31" s="30" t="s">
        <v>115</v>
      </c>
      <c r="D31" s="9" t="s">
        <v>154</v>
      </c>
      <c r="E31" s="9" t="s">
        <v>6</v>
      </c>
      <c r="F31" s="29">
        <v>60</v>
      </c>
      <c r="G31" s="29">
        <f t="shared" si="0"/>
        <v>24</v>
      </c>
      <c r="H31" s="9" t="s">
        <v>200</v>
      </c>
      <c r="I31" s="29">
        <v>82.56</v>
      </c>
      <c r="J31" s="18">
        <v>0.99117244809150806</v>
      </c>
      <c r="K31" s="29">
        <v>81.831197314434903</v>
      </c>
      <c r="L31" s="29">
        <v>49.098718388660942</v>
      </c>
      <c r="M31" s="29">
        <v>73.098718388660942</v>
      </c>
      <c r="N31" s="17">
        <v>29</v>
      </c>
      <c r="O31" s="9" t="s">
        <v>225</v>
      </c>
    </row>
    <row r="32" spans="1:15" s="6" customFormat="1" ht="27" customHeight="1">
      <c r="A32" s="9">
        <v>30</v>
      </c>
      <c r="B32" s="9" t="s">
        <v>15</v>
      </c>
      <c r="C32" s="30" t="s">
        <v>115</v>
      </c>
      <c r="D32" s="9" t="s">
        <v>154</v>
      </c>
      <c r="E32" s="9" t="s">
        <v>6</v>
      </c>
      <c r="F32" s="29">
        <v>65</v>
      </c>
      <c r="G32" s="29">
        <f t="shared" si="0"/>
        <v>26</v>
      </c>
      <c r="H32" s="9" t="s">
        <v>200</v>
      </c>
      <c r="I32" s="29">
        <v>79.14</v>
      </c>
      <c r="J32" s="18">
        <v>0.99117244809150806</v>
      </c>
      <c r="K32" s="29">
        <v>78.441387541961944</v>
      </c>
      <c r="L32" s="29">
        <v>47.064832525177167</v>
      </c>
      <c r="M32" s="29">
        <v>73.064832525177167</v>
      </c>
      <c r="N32" s="17">
        <v>30</v>
      </c>
      <c r="O32" s="9" t="s">
        <v>205</v>
      </c>
    </row>
    <row r="33" spans="1:15" s="6" customFormat="1" ht="27" customHeight="1">
      <c r="A33" s="9">
        <v>31</v>
      </c>
      <c r="B33" s="9" t="s">
        <v>17</v>
      </c>
      <c r="C33" s="30" t="s">
        <v>115</v>
      </c>
      <c r="D33" s="9" t="s">
        <v>154</v>
      </c>
      <c r="E33" s="9" t="s">
        <v>6</v>
      </c>
      <c r="F33" s="29">
        <v>59.5</v>
      </c>
      <c r="G33" s="29">
        <f t="shared" si="0"/>
        <v>23.8</v>
      </c>
      <c r="H33" s="9" t="s">
        <v>200</v>
      </c>
      <c r="I33" s="29">
        <v>82.78</v>
      </c>
      <c r="J33" s="18">
        <v>0.99117244809150806</v>
      </c>
      <c r="K33" s="29">
        <v>82.049255253015033</v>
      </c>
      <c r="L33" s="29">
        <v>49.229553151809021</v>
      </c>
      <c r="M33" s="29">
        <v>73.029553151809026</v>
      </c>
      <c r="N33" s="17">
        <v>31</v>
      </c>
      <c r="O33" s="9" t="s">
        <v>226</v>
      </c>
    </row>
    <row r="34" spans="1:15" s="6" customFormat="1" ht="27" customHeight="1">
      <c r="A34" s="9">
        <v>32</v>
      </c>
      <c r="B34" s="9" t="s">
        <v>35</v>
      </c>
      <c r="C34" s="30" t="s">
        <v>115</v>
      </c>
      <c r="D34" s="9" t="s">
        <v>154</v>
      </c>
      <c r="E34" s="9" t="s">
        <v>6</v>
      </c>
      <c r="F34" s="29">
        <v>64</v>
      </c>
      <c r="G34" s="29">
        <f t="shared" si="0"/>
        <v>25.6</v>
      </c>
      <c r="H34" s="9" t="s">
        <v>199</v>
      </c>
      <c r="I34" s="29">
        <v>77.3</v>
      </c>
      <c r="J34" s="18">
        <v>1.0216583365372292</v>
      </c>
      <c r="K34" s="29">
        <v>78.97418941432781</v>
      </c>
      <c r="L34" s="29">
        <v>47.384513648596688</v>
      </c>
      <c r="M34" s="29">
        <v>72.984513648596689</v>
      </c>
      <c r="N34" s="17">
        <v>32</v>
      </c>
      <c r="O34" s="9" t="s">
        <v>227</v>
      </c>
    </row>
    <row r="35" spans="1:15" s="6" customFormat="1" ht="27" customHeight="1">
      <c r="A35" s="9">
        <v>33</v>
      </c>
      <c r="B35" s="9" t="s">
        <v>20</v>
      </c>
      <c r="C35" s="30" t="s">
        <v>115</v>
      </c>
      <c r="D35" s="9" t="s">
        <v>154</v>
      </c>
      <c r="E35" s="9" t="s">
        <v>6</v>
      </c>
      <c r="F35" s="29">
        <v>55.5</v>
      </c>
      <c r="G35" s="29">
        <f t="shared" si="0"/>
        <v>22.200000000000003</v>
      </c>
      <c r="H35" s="9" t="s">
        <v>199</v>
      </c>
      <c r="I35" s="29">
        <v>82.8</v>
      </c>
      <c r="J35" s="18">
        <v>1.0216583365372292</v>
      </c>
      <c r="K35" s="29">
        <v>84.593310265282568</v>
      </c>
      <c r="L35" s="29">
        <v>50.755986159169538</v>
      </c>
      <c r="M35" s="29">
        <v>72.955986159169541</v>
      </c>
      <c r="N35" s="17">
        <v>33</v>
      </c>
      <c r="O35" s="9" t="s">
        <v>228</v>
      </c>
    </row>
    <row r="36" spans="1:15" s="6" customFormat="1" ht="27" customHeight="1">
      <c r="A36" s="9">
        <v>34</v>
      </c>
      <c r="B36" s="9" t="s">
        <v>58</v>
      </c>
      <c r="C36" s="30" t="s">
        <v>115</v>
      </c>
      <c r="D36" s="9" t="s">
        <v>154</v>
      </c>
      <c r="E36" s="9" t="s">
        <v>6</v>
      </c>
      <c r="F36" s="29">
        <v>59</v>
      </c>
      <c r="G36" s="29">
        <f t="shared" si="0"/>
        <v>23.6</v>
      </c>
      <c r="H36" s="9" t="s">
        <v>199</v>
      </c>
      <c r="I36" s="29">
        <v>80.3</v>
      </c>
      <c r="J36" s="18">
        <v>1.0216583365372292</v>
      </c>
      <c r="K36" s="29">
        <v>82.039164423939496</v>
      </c>
      <c r="L36" s="29">
        <v>49.223498654363695</v>
      </c>
      <c r="M36" s="29">
        <v>72.823498654363704</v>
      </c>
      <c r="N36" s="17">
        <v>34</v>
      </c>
      <c r="O36" s="9" t="s">
        <v>229</v>
      </c>
    </row>
    <row r="37" spans="1:15" s="6" customFormat="1" ht="27" customHeight="1">
      <c r="A37" s="9">
        <v>35</v>
      </c>
      <c r="B37" s="9" t="s">
        <v>60</v>
      </c>
      <c r="C37" s="30" t="s">
        <v>115</v>
      </c>
      <c r="D37" s="9" t="s">
        <v>154</v>
      </c>
      <c r="E37" s="9" t="s">
        <v>6</v>
      </c>
      <c r="F37" s="29">
        <v>52.5</v>
      </c>
      <c r="G37" s="29">
        <f t="shared" si="0"/>
        <v>21</v>
      </c>
      <c r="H37" s="9" t="s">
        <v>201</v>
      </c>
      <c r="I37" s="29">
        <v>90.2</v>
      </c>
      <c r="J37" s="18">
        <v>0.95415918611609818</v>
      </c>
      <c r="K37" s="29">
        <v>86.065158587672059</v>
      </c>
      <c r="L37" s="29">
        <v>51.639095152603232</v>
      </c>
      <c r="M37" s="29">
        <v>72.639095152603232</v>
      </c>
      <c r="N37" s="17">
        <v>35</v>
      </c>
      <c r="O37" s="9" t="s">
        <v>229</v>
      </c>
    </row>
    <row r="38" spans="1:15" s="6" customFormat="1" ht="27" customHeight="1">
      <c r="A38" s="9">
        <v>36</v>
      </c>
      <c r="B38" s="9" t="s">
        <v>9</v>
      </c>
      <c r="C38" s="30" t="s">
        <v>115</v>
      </c>
      <c r="D38" s="9" t="s">
        <v>154</v>
      </c>
      <c r="E38" s="9" t="s">
        <v>6</v>
      </c>
      <c r="F38" s="29">
        <v>56</v>
      </c>
      <c r="G38" s="29">
        <f t="shared" si="0"/>
        <v>22.400000000000002</v>
      </c>
      <c r="H38" s="9" t="s">
        <v>201</v>
      </c>
      <c r="I38" s="29">
        <v>87.54</v>
      </c>
      <c r="J38" s="18">
        <v>0.95415918611609818</v>
      </c>
      <c r="K38" s="29">
        <v>83.527095152603238</v>
      </c>
      <c r="L38" s="29">
        <v>50.116257091561941</v>
      </c>
      <c r="M38" s="29">
        <v>72.51625709156194</v>
      </c>
      <c r="N38" s="17">
        <v>36</v>
      </c>
      <c r="O38" s="9" t="s">
        <v>208</v>
      </c>
    </row>
    <row r="39" spans="1:15" s="6" customFormat="1" ht="27" customHeight="1">
      <c r="A39" s="9">
        <v>37</v>
      </c>
      <c r="B39" s="9" t="s">
        <v>24</v>
      </c>
      <c r="C39" s="30" t="s">
        <v>115</v>
      </c>
      <c r="D39" s="9" t="s">
        <v>154</v>
      </c>
      <c r="E39" s="9" t="s">
        <v>6</v>
      </c>
      <c r="F39" s="29">
        <v>59</v>
      </c>
      <c r="G39" s="29">
        <f t="shared" si="0"/>
        <v>23.6</v>
      </c>
      <c r="H39" s="9" t="s">
        <v>199</v>
      </c>
      <c r="I39" s="29">
        <v>79.599999999999994</v>
      </c>
      <c r="J39" s="18">
        <v>1.0216583365372292</v>
      </c>
      <c r="K39" s="29">
        <v>81.324003588363439</v>
      </c>
      <c r="L39" s="29">
        <v>48.794402153018062</v>
      </c>
      <c r="M39" s="29">
        <v>72.394402153018063</v>
      </c>
      <c r="N39" s="17">
        <v>37</v>
      </c>
      <c r="O39" s="9" t="s">
        <v>208</v>
      </c>
    </row>
    <row r="40" spans="1:15" s="6" customFormat="1" ht="27" customHeight="1">
      <c r="A40" s="9">
        <v>38</v>
      </c>
      <c r="B40" s="9" t="s">
        <v>22</v>
      </c>
      <c r="C40" s="30" t="s">
        <v>115</v>
      </c>
      <c r="D40" s="9" t="s">
        <v>154</v>
      </c>
      <c r="E40" s="9" t="s">
        <v>6</v>
      </c>
      <c r="F40" s="29">
        <v>59.5</v>
      </c>
      <c r="G40" s="29">
        <f t="shared" si="0"/>
        <v>23.8</v>
      </c>
      <c r="H40" s="9" t="s">
        <v>200</v>
      </c>
      <c r="I40" s="29">
        <v>81.5</v>
      </c>
      <c r="J40" s="18">
        <v>0.99117244809150806</v>
      </c>
      <c r="K40" s="29">
        <v>80.780554519457908</v>
      </c>
      <c r="L40" s="29">
        <v>48.468332711674741</v>
      </c>
      <c r="M40" s="29">
        <v>72.268332711674745</v>
      </c>
      <c r="N40" s="17">
        <v>38</v>
      </c>
      <c r="O40" s="9" t="s">
        <v>217</v>
      </c>
    </row>
    <row r="41" spans="1:15" s="6" customFormat="1" ht="27" customHeight="1">
      <c r="A41" s="9">
        <v>39</v>
      </c>
      <c r="B41" s="9" t="s">
        <v>68</v>
      </c>
      <c r="C41" s="30" t="s">
        <v>115</v>
      </c>
      <c r="D41" s="9" t="s">
        <v>154</v>
      </c>
      <c r="E41" s="9" t="s">
        <v>6</v>
      </c>
      <c r="F41" s="29">
        <v>52.5</v>
      </c>
      <c r="G41" s="29">
        <f t="shared" si="0"/>
        <v>21</v>
      </c>
      <c r="H41" s="9" t="s">
        <v>201</v>
      </c>
      <c r="I41" s="29">
        <v>87.92</v>
      </c>
      <c r="J41" s="18">
        <v>0.95415918611609818</v>
      </c>
      <c r="K41" s="29">
        <v>83.889675643327351</v>
      </c>
      <c r="L41" s="29">
        <v>50.333805385996406</v>
      </c>
      <c r="M41" s="29">
        <v>71.333805385996413</v>
      </c>
      <c r="N41" s="17">
        <v>39</v>
      </c>
      <c r="O41" s="9" t="s">
        <v>225</v>
      </c>
    </row>
    <row r="42" spans="1:15" s="6" customFormat="1" ht="27" customHeight="1">
      <c r="A42" s="9">
        <v>40</v>
      </c>
      <c r="B42" s="9" t="s">
        <v>73</v>
      </c>
      <c r="C42" s="30" t="s">
        <v>115</v>
      </c>
      <c r="D42" s="9" t="s">
        <v>154</v>
      </c>
      <c r="E42" s="9" t="s">
        <v>6</v>
      </c>
      <c r="F42" s="29">
        <v>55.5</v>
      </c>
      <c r="G42" s="29">
        <f t="shared" si="0"/>
        <v>22.200000000000003</v>
      </c>
      <c r="H42" s="9" t="s">
        <v>200</v>
      </c>
      <c r="I42" s="29">
        <v>82.44</v>
      </c>
      <c r="J42" s="18">
        <v>0.99117244809150806</v>
      </c>
      <c r="K42" s="29">
        <v>81.712256620663922</v>
      </c>
      <c r="L42" s="29">
        <v>49.027353972398352</v>
      </c>
      <c r="M42" s="29">
        <v>71.227353972398362</v>
      </c>
      <c r="N42" s="17">
        <v>40</v>
      </c>
      <c r="O42" s="9" t="s">
        <v>230</v>
      </c>
    </row>
    <row r="43" spans="1:15" s="6" customFormat="1" ht="27" customHeight="1">
      <c r="A43" s="9">
        <v>41</v>
      </c>
      <c r="B43" s="9" t="s">
        <v>103</v>
      </c>
      <c r="C43" s="30" t="s">
        <v>115</v>
      </c>
      <c r="D43" s="9" t="s">
        <v>154</v>
      </c>
      <c r="E43" s="9" t="s">
        <v>6</v>
      </c>
      <c r="F43" s="29">
        <v>45.5</v>
      </c>
      <c r="G43" s="29">
        <f t="shared" si="0"/>
        <v>18.2</v>
      </c>
      <c r="H43" s="9" t="s">
        <v>198</v>
      </c>
      <c r="I43" s="29">
        <v>85</v>
      </c>
      <c r="J43" s="18">
        <v>1.0389678092010948</v>
      </c>
      <c r="K43" s="29">
        <v>88.312263782093055</v>
      </c>
      <c r="L43" s="29">
        <v>52.987358269255829</v>
      </c>
      <c r="M43" s="29">
        <v>71.187358269255824</v>
      </c>
      <c r="N43" s="17">
        <v>41</v>
      </c>
      <c r="O43" s="9" t="s">
        <v>231</v>
      </c>
    </row>
    <row r="44" spans="1:15" s="6" customFormat="1" ht="27" customHeight="1">
      <c r="A44" s="9">
        <v>42</v>
      </c>
      <c r="B44" s="9" t="s">
        <v>72</v>
      </c>
      <c r="C44" s="30" t="s">
        <v>115</v>
      </c>
      <c r="D44" s="9" t="s">
        <v>154</v>
      </c>
      <c r="E44" s="9" t="s">
        <v>6</v>
      </c>
      <c r="F44" s="29">
        <v>55.5</v>
      </c>
      <c r="G44" s="29">
        <f t="shared" si="0"/>
        <v>22.200000000000003</v>
      </c>
      <c r="H44" s="9" t="s">
        <v>200</v>
      </c>
      <c r="I44" s="29">
        <v>82.36</v>
      </c>
      <c r="J44" s="18">
        <v>0.99117244809150806</v>
      </c>
      <c r="K44" s="29">
        <v>81.632962824816602</v>
      </c>
      <c r="L44" s="29">
        <v>48.979777694889961</v>
      </c>
      <c r="M44" s="29">
        <v>71.179777694889964</v>
      </c>
      <c r="N44" s="17">
        <v>42</v>
      </c>
      <c r="O44" s="9" t="s">
        <v>232</v>
      </c>
    </row>
    <row r="45" spans="1:15" s="6" customFormat="1" ht="27" customHeight="1">
      <c r="A45" s="9">
        <v>43</v>
      </c>
      <c r="B45" s="9" t="s">
        <v>59</v>
      </c>
      <c r="C45" s="30" t="s">
        <v>115</v>
      </c>
      <c r="D45" s="9" t="s">
        <v>154</v>
      </c>
      <c r="E45" s="9" t="s">
        <v>6</v>
      </c>
      <c r="F45" s="29">
        <v>58</v>
      </c>
      <c r="G45" s="29">
        <f t="shared" si="0"/>
        <v>23.200000000000003</v>
      </c>
      <c r="H45" s="9" t="s">
        <v>199</v>
      </c>
      <c r="I45" s="29">
        <v>78.2</v>
      </c>
      <c r="J45" s="18">
        <v>1.0216583365372292</v>
      </c>
      <c r="K45" s="29">
        <v>79.893681917211325</v>
      </c>
      <c r="L45" s="29">
        <v>47.936209150326796</v>
      </c>
      <c r="M45" s="29">
        <v>71.136209150326806</v>
      </c>
      <c r="N45" s="17">
        <v>43</v>
      </c>
      <c r="O45" s="9" t="s">
        <v>232</v>
      </c>
    </row>
    <row r="46" spans="1:15" s="6" customFormat="1" ht="27" customHeight="1">
      <c r="A46" s="9">
        <v>44</v>
      </c>
      <c r="B46" s="9" t="s">
        <v>75</v>
      </c>
      <c r="C46" s="30" t="s">
        <v>115</v>
      </c>
      <c r="D46" s="9" t="s">
        <v>154</v>
      </c>
      <c r="E46" s="9" t="s">
        <v>6</v>
      </c>
      <c r="F46" s="29">
        <v>49</v>
      </c>
      <c r="G46" s="29">
        <f t="shared" si="0"/>
        <v>19.600000000000001</v>
      </c>
      <c r="H46" s="9" t="s">
        <v>198</v>
      </c>
      <c r="I46" s="29">
        <v>82.5</v>
      </c>
      <c r="J46" s="18">
        <v>1.0389678092010948</v>
      </c>
      <c r="K46" s="29">
        <v>85.714844259090313</v>
      </c>
      <c r="L46" s="29">
        <v>51.428906555454184</v>
      </c>
      <c r="M46" s="29">
        <v>71.028906555454185</v>
      </c>
      <c r="N46" s="17">
        <v>44</v>
      </c>
      <c r="O46" s="9" t="s">
        <v>233</v>
      </c>
    </row>
    <row r="47" spans="1:15" s="6" customFormat="1" ht="27" customHeight="1">
      <c r="A47" s="9">
        <v>45</v>
      </c>
      <c r="B47" s="9" t="s">
        <v>40</v>
      </c>
      <c r="C47" s="30" t="s">
        <v>115</v>
      </c>
      <c r="D47" s="9" t="s">
        <v>154</v>
      </c>
      <c r="E47" s="9" t="s">
        <v>6</v>
      </c>
      <c r="F47" s="29">
        <v>60.5</v>
      </c>
      <c r="G47" s="29">
        <f t="shared" si="0"/>
        <v>24.200000000000003</v>
      </c>
      <c r="H47" s="9" t="s">
        <v>200</v>
      </c>
      <c r="I47" s="29">
        <v>78.22</v>
      </c>
      <c r="J47" s="18">
        <v>0.99117244809150806</v>
      </c>
      <c r="K47" s="29">
        <v>77.529508889717761</v>
      </c>
      <c r="L47" s="29">
        <v>46.517705333830655</v>
      </c>
      <c r="M47" s="29">
        <v>70.717705333830651</v>
      </c>
      <c r="N47" s="17">
        <v>45</v>
      </c>
      <c r="O47" s="9" t="s">
        <v>211</v>
      </c>
    </row>
    <row r="48" spans="1:15" s="6" customFormat="1" ht="27" customHeight="1">
      <c r="A48" s="9">
        <v>46</v>
      </c>
      <c r="B48" s="9" t="s">
        <v>52</v>
      </c>
      <c r="C48" s="30" t="s">
        <v>115</v>
      </c>
      <c r="D48" s="9" t="s">
        <v>154</v>
      </c>
      <c r="E48" s="9" t="s">
        <v>3</v>
      </c>
      <c r="F48" s="29">
        <v>65.5</v>
      </c>
      <c r="G48" s="29">
        <f t="shared" ref="G48:G73" si="1">F48*0.4</f>
        <v>26.200000000000003</v>
      </c>
      <c r="H48" s="9" t="s">
        <v>200</v>
      </c>
      <c r="I48" s="29">
        <v>84.18</v>
      </c>
      <c r="J48" s="18">
        <v>0.99117244809150806</v>
      </c>
      <c r="K48" s="29">
        <v>83.436896680343153</v>
      </c>
      <c r="L48" s="29">
        <v>50.062138008205892</v>
      </c>
      <c r="M48" s="29">
        <v>76.262138008205895</v>
      </c>
      <c r="N48" s="17" t="s">
        <v>234</v>
      </c>
      <c r="O48" s="9" t="s">
        <v>211</v>
      </c>
    </row>
    <row r="49" spans="1:15" s="6" customFormat="1" ht="27" customHeight="1">
      <c r="A49" s="9">
        <v>47</v>
      </c>
      <c r="B49" s="9" t="s">
        <v>4</v>
      </c>
      <c r="C49" s="30" t="s">
        <v>115</v>
      </c>
      <c r="D49" s="9" t="s">
        <v>154</v>
      </c>
      <c r="E49" s="9" t="s">
        <v>3</v>
      </c>
      <c r="F49" s="29">
        <v>50.5</v>
      </c>
      <c r="G49" s="29">
        <f t="shared" si="1"/>
        <v>20.200000000000003</v>
      </c>
      <c r="H49" s="9" t="s">
        <v>198</v>
      </c>
      <c r="I49" s="29">
        <v>89.8</v>
      </c>
      <c r="J49" s="18">
        <v>1.0389678092010948</v>
      </c>
      <c r="K49" s="29">
        <v>93.299309266258305</v>
      </c>
      <c r="L49" s="29">
        <v>55.97958555975498</v>
      </c>
      <c r="M49" s="29">
        <v>76.179585559754983</v>
      </c>
      <c r="N49" s="17">
        <v>2</v>
      </c>
      <c r="O49" s="9" t="s">
        <v>235</v>
      </c>
    </row>
    <row r="50" spans="1:15" s="6" customFormat="1" ht="27" customHeight="1">
      <c r="A50" s="9">
        <v>48</v>
      </c>
      <c r="B50" s="9" t="s">
        <v>89</v>
      </c>
      <c r="C50" s="30" t="s">
        <v>115</v>
      </c>
      <c r="D50" s="9" t="s">
        <v>154</v>
      </c>
      <c r="E50" s="9" t="s">
        <v>3</v>
      </c>
      <c r="F50" s="29">
        <v>64</v>
      </c>
      <c r="G50" s="29">
        <f t="shared" si="1"/>
        <v>25.6</v>
      </c>
      <c r="H50" s="9" t="s">
        <v>199</v>
      </c>
      <c r="I50" s="29">
        <v>80.599999999999994</v>
      </c>
      <c r="J50" s="18">
        <v>1.0216583365372292</v>
      </c>
      <c r="K50" s="29">
        <v>82.345661924900668</v>
      </c>
      <c r="L50" s="29">
        <v>49.407397154940398</v>
      </c>
      <c r="M50" s="29">
        <v>75.007397154940406</v>
      </c>
      <c r="N50" s="17">
        <v>3</v>
      </c>
      <c r="O50" s="9" t="s">
        <v>229</v>
      </c>
    </row>
    <row r="51" spans="1:15" s="6" customFormat="1" ht="27" customHeight="1">
      <c r="A51" s="9">
        <v>49</v>
      </c>
      <c r="B51" s="9" t="s">
        <v>55</v>
      </c>
      <c r="C51" s="30" t="s">
        <v>115</v>
      </c>
      <c r="D51" s="9" t="s">
        <v>154</v>
      </c>
      <c r="E51" s="9" t="s">
        <v>3</v>
      </c>
      <c r="F51" s="29">
        <v>56</v>
      </c>
      <c r="G51" s="29">
        <f t="shared" si="1"/>
        <v>22.400000000000002</v>
      </c>
      <c r="H51" s="9" t="s">
        <v>200</v>
      </c>
      <c r="I51" s="29">
        <v>87.68</v>
      </c>
      <c r="J51" s="18">
        <v>0.99117244809150806</v>
      </c>
      <c r="K51" s="29">
        <v>86.906000248663432</v>
      </c>
      <c r="L51" s="29">
        <v>52.143600149198058</v>
      </c>
      <c r="M51" s="29">
        <v>74.543600149198056</v>
      </c>
      <c r="N51" s="17">
        <v>4</v>
      </c>
      <c r="O51" s="9" t="s">
        <v>236</v>
      </c>
    </row>
    <row r="52" spans="1:15" s="6" customFormat="1" ht="27" customHeight="1">
      <c r="A52" s="9">
        <v>50</v>
      </c>
      <c r="B52" s="9" t="s">
        <v>66</v>
      </c>
      <c r="C52" s="30" t="s">
        <v>115</v>
      </c>
      <c r="D52" s="9" t="s">
        <v>154</v>
      </c>
      <c r="E52" s="9" t="s">
        <v>3</v>
      </c>
      <c r="F52" s="29">
        <v>57.5</v>
      </c>
      <c r="G52" s="29">
        <f t="shared" si="1"/>
        <v>23</v>
      </c>
      <c r="H52" s="9" t="s">
        <v>199</v>
      </c>
      <c r="I52" s="29">
        <v>82.5</v>
      </c>
      <c r="J52" s="18">
        <v>1.0216583365372292</v>
      </c>
      <c r="K52" s="29">
        <v>84.286812764321411</v>
      </c>
      <c r="L52" s="29">
        <v>50.572087658592842</v>
      </c>
      <c r="M52" s="29">
        <v>73.572087658592835</v>
      </c>
      <c r="N52" s="17">
        <v>5</v>
      </c>
      <c r="O52" s="9" t="s">
        <v>236</v>
      </c>
    </row>
    <row r="53" spans="1:15" s="6" customFormat="1" ht="27" customHeight="1">
      <c r="A53" s="9">
        <v>51</v>
      </c>
      <c r="B53" s="9" t="s">
        <v>28</v>
      </c>
      <c r="C53" s="30" t="s">
        <v>115</v>
      </c>
      <c r="D53" s="9" t="s">
        <v>154</v>
      </c>
      <c r="E53" s="9" t="s">
        <v>3</v>
      </c>
      <c r="F53" s="29">
        <v>62.5</v>
      </c>
      <c r="G53" s="29">
        <f t="shared" si="1"/>
        <v>25</v>
      </c>
      <c r="H53" s="9" t="s">
        <v>201</v>
      </c>
      <c r="I53" s="29">
        <v>82.2</v>
      </c>
      <c r="J53" s="18">
        <v>0.95415918611609818</v>
      </c>
      <c r="K53" s="29">
        <v>78.43188509874328</v>
      </c>
      <c r="L53" s="29">
        <v>47.059131059245964</v>
      </c>
      <c r="M53" s="29">
        <v>72.059131059245971</v>
      </c>
      <c r="N53" s="17">
        <v>6</v>
      </c>
      <c r="O53" s="9" t="s">
        <v>237</v>
      </c>
    </row>
    <row r="54" spans="1:15" s="6" customFormat="1" ht="27" customHeight="1">
      <c r="A54" s="9">
        <v>52</v>
      </c>
      <c r="B54" s="9" t="s">
        <v>71</v>
      </c>
      <c r="C54" s="30" t="s">
        <v>115</v>
      </c>
      <c r="D54" s="9" t="s">
        <v>154</v>
      </c>
      <c r="E54" s="9" t="s">
        <v>3</v>
      </c>
      <c r="F54" s="29">
        <v>56.5</v>
      </c>
      <c r="G54" s="29">
        <f t="shared" si="1"/>
        <v>22.6</v>
      </c>
      <c r="H54" s="9" t="s">
        <v>198</v>
      </c>
      <c r="I54" s="29">
        <v>79.12</v>
      </c>
      <c r="J54" s="18">
        <v>1.0389678092010948</v>
      </c>
      <c r="K54" s="29">
        <v>82.20313306399062</v>
      </c>
      <c r="L54" s="29">
        <v>49.321879838394374</v>
      </c>
      <c r="M54" s="29">
        <v>71.921879838394375</v>
      </c>
      <c r="N54" s="17">
        <v>7</v>
      </c>
      <c r="O54" s="9" t="s">
        <v>232</v>
      </c>
    </row>
    <row r="55" spans="1:15" s="6" customFormat="1" ht="27" customHeight="1">
      <c r="A55" s="9">
        <v>53</v>
      </c>
      <c r="B55" s="9" t="s">
        <v>87</v>
      </c>
      <c r="C55" s="30" t="s">
        <v>115</v>
      </c>
      <c r="D55" s="9" t="s">
        <v>154</v>
      </c>
      <c r="E55" s="9" t="s">
        <v>3</v>
      </c>
      <c r="F55" s="29">
        <v>68</v>
      </c>
      <c r="G55" s="29">
        <f t="shared" si="1"/>
        <v>27.200000000000003</v>
      </c>
      <c r="H55" s="9" t="s">
        <v>200</v>
      </c>
      <c r="I55" s="29">
        <v>73.94</v>
      </c>
      <c r="J55" s="18">
        <v>0.99117244809150806</v>
      </c>
      <c r="K55" s="29">
        <v>73.287290811886109</v>
      </c>
      <c r="L55" s="29">
        <v>43.972374487131667</v>
      </c>
      <c r="M55" s="29">
        <v>71.172374487131663</v>
      </c>
      <c r="N55" s="17">
        <v>8</v>
      </c>
      <c r="O55" s="9" t="s">
        <v>238</v>
      </c>
    </row>
    <row r="56" spans="1:15" s="6" customFormat="1" ht="27" customHeight="1">
      <c r="A56" s="9">
        <v>54</v>
      </c>
      <c r="B56" s="9" t="s">
        <v>25</v>
      </c>
      <c r="C56" s="30" t="s">
        <v>115</v>
      </c>
      <c r="D56" s="9" t="s">
        <v>154</v>
      </c>
      <c r="E56" s="9" t="s">
        <v>3</v>
      </c>
      <c r="F56" s="29">
        <v>61</v>
      </c>
      <c r="G56" s="29">
        <f t="shared" si="1"/>
        <v>24.400000000000002</v>
      </c>
      <c r="H56" s="9" t="s">
        <v>201</v>
      </c>
      <c r="I56" s="29">
        <v>80.92</v>
      </c>
      <c r="J56" s="18">
        <v>0.95415918611609818</v>
      </c>
      <c r="K56" s="29">
        <v>77.210561340514673</v>
      </c>
      <c r="L56" s="29">
        <v>46.326336804308802</v>
      </c>
      <c r="M56" s="29">
        <v>70.726336804308801</v>
      </c>
      <c r="N56" s="17">
        <v>9</v>
      </c>
      <c r="O56" s="9" t="s">
        <v>239</v>
      </c>
    </row>
    <row r="57" spans="1:15" s="6" customFormat="1" ht="27" customHeight="1">
      <c r="A57" s="9">
        <v>55</v>
      </c>
      <c r="B57" s="9" t="s">
        <v>61</v>
      </c>
      <c r="C57" s="30" t="s">
        <v>115</v>
      </c>
      <c r="D57" s="9" t="s">
        <v>154</v>
      </c>
      <c r="E57" s="9" t="s">
        <v>3</v>
      </c>
      <c r="F57" s="29">
        <v>50.5</v>
      </c>
      <c r="G57" s="29">
        <f t="shared" si="1"/>
        <v>20.200000000000003</v>
      </c>
      <c r="H57" s="9" t="s">
        <v>199</v>
      </c>
      <c r="I57" s="29">
        <v>80.7</v>
      </c>
      <c r="J57" s="18">
        <v>1.0216583365372292</v>
      </c>
      <c r="K57" s="29">
        <v>82.447827758554396</v>
      </c>
      <c r="L57" s="29">
        <v>49.468696655132639</v>
      </c>
      <c r="M57" s="29">
        <v>69.668696655132635</v>
      </c>
      <c r="N57" s="17">
        <v>10</v>
      </c>
      <c r="O57" s="9" t="s">
        <v>217</v>
      </c>
    </row>
    <row r="58" spans="1:15" s="6" customFormat="1" ht="27" customHeight="1">
      <c r="A58" s="9">
        <v>56</v>
      </c>
      <c r="B58" s="9" t="s">
        <v>78</v>
      </c>
      <c r="C58" s="30" t="s">
        <v>115</v>
      </c>
      <c r="D58" s="9" t="s">
        <v>154</v>
      </c>
      <c r="E58" s="9" t="s">
        <v>3</v>
      </c>
      <c r="F58" s="29">
        <v>40.5</v>
      </c>
      <c r="G58" s="29">
        <f t="shared" si="1"/>
        <v>16.2</v>
      </c>
      <c r="H58" s="9" t="s">
        <v>199</v>
      </c>
      <c r="I58" s="29">
        <v>85.6</v>
      </c>
      <c r="J58" s="18">
        <v>1.0216583365372292</v>
      </c>
      <c r="K58" s="29">
        <v>87.453953607586811</v>
      </c>
      <c r="L58" s="29">
        <v>52.472372164552084</v>
      </c>
      <c r="M58" s="29">
        <v>68.672372164552087</v>
      </c>
      <c r="N58" s="17">
        <v>11</v>
      </c>
      <c r="O58" s="9" t="s">
        <v>217</v>
      </c>
    </row>
    <row r="59" spans="1:15" s="6" customFormat="1" ht="27" customHeight="1">
      <c r="A59" s="9">
        <v>57</v>
      </c>
      <c r="B59" s="9" t="s">
        <v>86</v>
      </c>
      <c r="C59" s="30" t="s">
        <v>115</v>
      </c>
      <c r="D59" s="9" t="s">
        <v>154</v>
      </c>
      <c r="E59" s="9" t="s">
        <v>3</v>
      </c>
      <c r="F59" s="29">
        <v>52.5</v>
      </c>
      <c r="G59" s="29">
        <f t="shared" si="1"/>
        <v>21</v>
      </c>
      <c r="H59" s="9" t="s">
        <v>199</v>
      </c>
      <c r="I59" s="29">
        <v>77</v>
      </c>
      <c r="J59" s="18">
        <v>1.0216583365372292</v>
      </c>
      <c r="K59" s="29">
        <v>78.667691913366639</v>
      </c>
      <c r="L59" s="29">
        <v>47.200615148019985</v>
      </c>
      <c r="M59" s="29">
        <v>68.200615148019978</v>
      </c>
      <c r="N59" s="17">
        <v>12</v>
      </c>
      <c r="O59" s="9" t="s">
        <v>216</v>
      </c>
    </row>
    <row r="60" spans="1:15" s="6" customFormat="1" ht="27" customHeight="1">
      <c r="A60" s="9">
        <v>58</v>
      </c>
      <c r="B60" s="9" t="s">
        <v>88</v>
      </c>
      <c r="C60" s="30" t="s">
        <v>115</v>
      </c>
      <c r="D60" s="9" t="s">
        <v>154</v>
      </c>
      <c r="E60" s="9" t="s">
        <v>3</v>
      </c>
      <c r="F60" s="29">
        <v>51</v>
      </c>
      <c r="G60" s="29">
        <f t="shared" si="1"/>
        <v>20.400000000000002</v>
      </c>
      <c r="H60" s="9" t="s">
        <v>198</v>
      </c>
      <c r="I60" s="29">
        <v>75.92</v>
      </c>
      <c r="J60" s="18">
        <v>1.0389678092010948</v>
      </c>
      <c r="K60" s="29">
        <v>78.87843607454711</v>
      </c>
      <c r="L60" s="29">
        <v>47.327061644728268</v>
      </c>
      <c r="M60" s="29">
        <v>67.727061644728266</v>
      </c>
      <c r="N60" s="17">
        <v>13</v>
      </c>
      <c r="O60" s="9" t="s">
        <v>240</v>
      </c>
    </row>
    <row r="61" spans="1:15" s="6" customFormat="1" ht="27" customHeight="1">
      <c r="A61" s="9">
        <v>59</v>
      </c>
      <c r="B61" s="9" t="s">
        <v>108</v>
      </c>
      <c r="C61" s="30" t="s">
        <v>115</v>
      </c>
      <c r="D61" s="9" t="s">
        <v>154</v>
      </c>
      <c r="E61" s="9" t="s">
        <v>3</v>
      </c>
      <c r="F61" s="29">
        <v>37</v>
      </c>
      <c r="G61" s="29">
        <f t="shared" si="1"/>
        <v>14.8</v>
      </c>
      <c r="H61" s="9" t="s">
        <v>198</v>
      </c>
      <c r="I61" s="29">
        <v>83.2</v>
      </c>
      <c r="J61" s="18">
        <v>1.0389678092010948</v>
      </c>
      <c r="K61" s="29">
        <v>86.442121725531095</v>
      </c>
      <c r="L61" s="29">
        <v>51.865273035318658</v>
      </c>
      <c r="M61" s="29">
        <v>66.665273035318663</v>
      </c>
      <c r="N61" s="17">
        <v>14</v>
      </c>
      <c r="O61" s="9" t="s">
        <v>241</v>
      </c>
    </row>
    <row r="62" spans="1:15" s="6" customFormat="1" ht="27" customHeight="1">
      <c r="A62" s="9">
        <v>60</v>
      </c>
      <c r="B62" s="9" t="s">
        <v>80</v>
      </c>
      <c r="C62" s="30" t="s">
        <v>115</v>
      </c>
      <c r="D62" s="9" t="s">
        <v>154</v>
      </c>
      <c r="E62" s="9" t="s">
        <v>3</v>
      </c>
      <c r="F62" s="29">
        <v>53</v>
      </c>
      <c r="G62" s="29">
        <f t="shared" si="1"/>
        <v>21.200000000000003</v>
      </c>
      <c r="H62" s="9" t="s">
        <v>201</v>
      </c>
      <c r="I62" s="29">
        <v>78.12</v>
      </c>
      <c r="J62" s="18">
        <v>0.95415918611609818</v>
      </c>
      <c r="K62" s="29">
        <v>74.538915619389599</v>
      </c>
      <c r="L62" s="29">
        <v>44.723349371633759</v>
      </c>
      <c r="M62" s="29">
        <v>65.923349371633762</v>
      </c>
      <c r="N62" s="17">
        <v>15</v>
      </c>
      <c r="O62" s="9" t="s">
        <v>241</v>
      </c>
    </row>
    <row r="63" spans="1:15" s="6" customFormat="1" ht="27" customHeight="1">
      <c r="A63" s="9">
        <v>61</v>
      </c>
      <c r="B63" s="9" t="s">
        <v>84</v>
      </c>
      <c r="C63" s="30" t="s">
        <v>115</v>
      </c>
      <c r="D63" s="9" t="s">
        <v>154</v>
      </c>
      <c r="E63" s="9" t="s">
        <v>3</v>
      </c>
      <c r="F63" s="29">
        <v>53.5</v>
      </c>
      <c r="G63" s="29">
        <f t="shared" si="1"/>
        <v>21.400000000000002</v>
      </c>
      <c r="H63" s="9" t="s">
        <v>200</v>
      </c>
      <c r="I63" s="29">
        <v>74.38</v>
      </c>
      <c r="J63" s="18">
        <v>0.99117244809150806</v>
      </c>
      <c r="K63" s="29">
        <v>73.723406689046371</v>
      </c>
      <c r="L63" s="29">
        <v>44.23404401342782</v>
      </c>
      <c r="M63" s="29">
        <v>65.634044013427825</v>
      </c>
      <c r="N63" s="17">
        <v>16</v>
      </c>
      <c r="O63" s="9" t="s">
        <v>241</v>
      </c>
    </row>
    <row r="64" spans="1:15" s="6" customFormat="1" ht="27" customHeight="1">
      <c r="A64" s="9">
        <v>62</v>
      </c>
      <c r="B64" s="9" t="s">
        <v>90</v>
      </c>
      <c r="C64" s="30" t="s">
        <v>115</v>
      </c>
      <c r="D64" s="9" t="s">
        <v>154</v>
      </c>
      <c r="E64" s="9" t="s">
        <v>3</v>
      </c>
      <c r="F64" s="29">
        <v>57.5</v>
      </c>
      <c r="G64" s="29">
        <f t="shared" si="1"/>
        <v>23</v>
      </c>
      <c r="H64" s="9" t="s">
        <v>200</v>
      </c>
      <c r="I64" s="29">
        <v>70.760000000000005</v>
      </c>
      <c r="J64" s="18">
        <v>0.99117244809150806</v>
      </c>
      <c r="K64" s="29">
        <v>70.135362426955112</v>
      </c>
      <c r="L64" s="29">
        <v>42.081217456173064</v>
      </c>
      <c r="M64" s="29">
        <v>65.081217456173064</v>
      </c>
      <c r="N64" s="17">
        <v>17</v>
      </c>
      <c r="O64" s="9" t="s">
        <v>242</v>
      </c>
    </row>
    <row r="65" spans="1:15" s="6" customFormat="1" ht="27" customHeight="1">
      <c r="A65" s="9">
        <v>63</v>
      </c>
      <c r="B65" s="9" t="s">
        <v>82</v>
      </c>
      <c r="C65" s="30" t="s">
        <v>115</v>
      </c>
      <c r="D65" s="9" t="s">
        <v>154</v>
      </c>
      <c r="E65" s="9" t="s">
        <v>3</v>
      </c>
      <c r="F65" s="29">
        <v>52.5</v>
      </c>
      <c r="G65" s="29">
        <f t="shared" si="1"/>
        <v>21</v>
      </c>
      <c r="H65" s="9" t="s">
        <v>201</v>
      </c>
      <c r="I65" s="29">
        <v>76.58</v>
      </c>
      <c r="J65" s="18">
        <v>0.95415918611609818</v>
      </c>
      <c r="K65" s="29">
        <v>73.069510472770801</v>
      </c>
      <c r="L65" s="29">
        <v>43.841706283662482</v>
      </c>
      <c r="M65" s="29">
        <v>64.841706283662489</v>
      </c>
      <c r="N65" s="17">
        <v>18</v>
      </c>
      <c r="O65" s="9" t="s">
        <v>242</v>
      </c>
    </row>
    <row r="66" spans="1:15" s="6" customFormat="1" ht="27" customHeight="1">
      <c r="A66" s="9">
        <v>64</v>
      </c>
      <c r="B66" s="9" t="s">
        <v>5</v>
      </c>
      <c r="C66" s="30" t="s">
        <v>115</v>
      </c>
      <c r="D66" s="9" t="s">
        <v>154</v>
      </c>
      <c r="E66" s="9" t="s">
        <v>3</v>
      </c>
      <c r="F66" s="29">
        <v>55.5</v>
      </c>
      <c r="G66" s="29">
        <f t="shared" si="1"/>
        <v>22.200000000000003</v>
      </c>
      <c r="H66" s="9" t="s">
        <v>200</v>
      </c>
      <c r="I66" s="29">
        <v>71.680000000000007</v>
      </c>
      <c r="J66" s="18">
        <v>0.99117244809150806</v>
      </c>
      <c r="K66" s="29">
        <v>71.04724107919931</v>
      </c>
      <c r="L66" s="29">
        <v>42.628344647519583</v>
      </c>
      <c r="M66" s="29">
        <v>64.828344647519586</v>
      </c>
      <c r="N66" s="17">
        <v>19</v>
      </c>
      <c r="O66" s="9" t="s">
        <v>243</v>
      </c>
    </row>
    <row r="67" spans="1:15" s="6" customFormat="1" ht="27" customHeight="1">
      <c r="A67" s="9">
        <v>65</v>
      </c>
      <c r="B67" s="9" t="s">
        <v>107</v>
      </c>
      <c r="C67" s="30" t="s">
        <v>115</v>
      </c>
      <c r="D67" s="9" t="s">
        <v>154</v>
      </c>
      <c r="E67" s="9" t="s">
        <v>3</v>
      </c>
      <c r="F67" s="29">
        <v>36.5</v>
      </c>
      <c r="G67" s="29">
        <f t="shared" si="1"/>
        <v>14.600000000000001</v>
      </c>
      <c r="H67" s="9" t="s">
        <v>198</v>
      </c>
      <c r="I67" s="29">
        <v>80.459999999999994</v>
      </c>
      <c r="J67" s="18">
        <v>1.0389678092010948</v>
      </c>
      <c r="K67" s="29">
        <v>83.595349928320076</v>
      </c>
      <c r="L67" s="29">
        <v>50.157209956992041</v>
      </c>
      <c r="M67" s="29">
        <v>64.757209956992043</v>
      </c>
      <c r="N67" s="17">
        <v>20</v>
      </c>
      <c r="O67" s="9" t="s">
        <v>243</v>
      </c>
    </row>
    <row r="68" spans="1:15" s="6" customFormat="1" ht="27" customHeight="1">
      <c r="A68" s="9">
        <v>66</v>
      </c>
      <c r="B68" s="9" t="s">
        <v>109</v>
      </c>
      <c r="C68" s="30" t="s">
        <v>115</v>
      </c>
      <c r="D68" s="9" t="s">
        <v>154</v>
      </c>
      <c r="E68" s="9" t="s">
        <v>3</v>
      </c>
      <c r="F68" s="29">
        <v>44</v>
      </c>
      <c r="G68" s="29">
        <f t="shared" si="1"/>
        <v>17.600000000000001</v>
      </c>
      <c r="H68" s="9" t="s">
        <v>198</v>
      </c>
      <c r="I68" s="29">
        <v>74.12</v>
      </c>
      <c r="J68" s="18">
        <v>1.0389678092010948</v>
      </c>
      <c r="K68" s="29">
        <v>77.008294017985151</v>
      </c>
      <c r="L68" s="29">
        <v>46.20497641079109</v>
      </c>
      <c r="M68" s="29">
        <v>63.804976410791092</v>
      </c>
      <c r="N68" s="17">
        <v>21</v>
      </c>
      <c r="O68" s="9" t="s">
        <v>229</v>
      </c>
    </row>
    <row r="69" spans="1:15" s="6" customFormat="1" ht="27" customHeight="1">
      <c r="A69" s="9">
        <v>67</v>
      </c>
      <c r="B69" s="9" t="s">
        <v>27</v>
      </c>
      <c r="C69" s="30" t="s">
        <v>115</v>
      </c>
      <c r="D69" s="9" t="s">
        <v>154</v>
      </c>
      <c r="E69" s="9" t="s">
        <v>3</v>
      </c>
      <c r="F69" s="29">
        <v>44.5</v>
      </c>
      <c r="G69" s="29">
        <f t="shared" si="1"/>
        <v>17.8</v>
      </c>
      <c r="H69" s="9" t="s">
        <v>201</v>
      </c>
      <c r="I69" s="29">
        <v>80.12</v>
      </c>
      <c r="J69" s="18">
        <v>0.95415918611609818</v>
      </c>
      <c r="K69" s="29">
        <v>76.447233991621786</v>
      </c>
      <c r="L69" s="29">
        <v>45.868340394973067</v>
      </c>
      <c r="M69" s="29">
        <v>63.668340394973072</v>
      </c>
      <c r="N69" s="17">
        <v>22</v>
      </c>
      <c r="O69" s="9" t="s">
        <v>240</v>
      </c>
    </row>
    <row r="70" spans="1:15" s="6" customFormat="1" ht="27" customHeight="1">
      <c r="A70" s="9">
        <v>68</v>
      </c>
      <c r="B70" s="9" t="s">
        <v>49</v>
      </c>
      <c r="C70" s="30" t="s">
        <v>115</v>
      </c>
      <c r="D70" s="9" t="s">
        <v>154</v>
      </c>
      <c r="E70" s="9" t="s">
        <v>3</v>
      </c>
      <c r="F70" s="29">
        <v>46</v>
      </c>
      <c r="G70" s="29">
        <f t="shared" si="1"/>
        <v>18.400000000000002</v>
      </c>
      <c r="H70" s="9" t="s">
        <v>198</v>
      </c>
      <c r="I70" s="29">
        <v>72.52</v>
      </c>
      <c r="J70" s="18">
        <v>1.0389678092010948</v>
      </c>
      <c r="K70" s="29">
        <v>75.345945523263396</v>
      </c>
      <c r="L70" s="29">
        <v>45.207567313958037</v>
      </c>
      <c r="M70" s="29">
        <v>63.607567313958043</v>
      </c>
      <c r="N70" s="17">
        <v>23</v>
      </c>
      <c r="O70" s="9" t="s">
        <v>244</v>
      </c>
    </row>
    <row r="71" spans="1:15" s="6" customFormat="1" ht="27" customHeight="1">
      <c r="A71" s="9">
        <v>69</v>
      </c>
      <c r="B71" s="9" t="s">
        <v>13</v>
      </c>
      <c r="C71" s="30" t="s">
        <v>115</v>
      </c>
      <c r="D71" s="9" t="s">
        <v>154</v>
      </c>
      <c r="E71" s="9" t="s">
        <v>3</v>
      </c>
      <c r="F71" s="29">
        <v>43.5</v>
      </c>
      <c r="G71" s="29">
        <f t="shared" si="1"/>
        <v>17.400000000000002</v>
      </c>
      <c r="H71" s="9" t="s">
        <v>198</v>
      </c>
      <c r="I71" s="29">
        <v>74.06</v>
      </c>
      <c r="J71" s="18">
        <v>1.0389678092010948</v>
      </c>
      <c r="K71" s="29">
        <v>76.945955949433085</v>
      </c>
      <c r="L71" s="29">
        <v>46.167573569659851</v>
      </c>
      <c r="M71" s="29">
        <v>63.567573569659857</v>
      </c>
      <c r="N71" s="17">
        <v>24</v>
      </c>
      <c r="O71" s="9" t="s">
        <v>244</v>
      </c>
    </row>
    <row r="72" spans="1:15" s="6" customFormat="1" ht="27" customHeight="1">
      <c r="A72" s="9">
        <v>70</v>
      </c>
      <c r="B72" s="9" t="s">
        <v>106</v>
      </c>
      <c r="C72" s="30" t="s">
        <v>115</v>
      </c>
      <c r="D72" s="9" t="s">
        <v>154</v>
      </c>
      <c r="E72" s="9" t="s">
        <v>3</v>
      </c>
      <c r="F72" s="29">
        <v>44</v>
      </c>
      <c r="G72" s="29">
        <f t="shared" si="1"/>
        <v>17.600000000000001</v>
      </c>
      <c r="H72" s="9" t="s">
        <v>198</v>
      </c>
      <c r="I72" s="29">
        <v>71.52</v>
      </c>
      <c r="J72" s="18">
        <v>1.0389678092010948</v>
      </c>
      <c r="K72" s="29">
        <v>74.306977714062299</v>
      </c>
      <c r="L72" s="29">
        <v>44.584186628437379</v>
      </c>
      <c r="M72" s="29">
        <v>62.184186628437381</v>
      </c>
      <c r="N72" s="17">
        <v>25</v>
      </c>
      <c r="O72" s="9" t="s">
        <v>224</v>
      </c>
    </row>
    <row r="73" spans="1:15" s="6" customFormat="1" ht="27" customHeight="1">
      <c r="A73" s="9">
        <v>71</v>
      </c>
      <c r="B73" s="9" t="s">
        <v>69</v>
      </c>
      <c r="C73" s="30" t="s">
        <v>115</v>
      </c>
      <c r="D73" s="9" t="s">
        <v>154</v>
      </c>
      <c r="E73" s="9" t="s">
        <v>3</v>
      </c>
      <c r="F73" s="29">
        <v>48</v>
      </c>
      <c r="G73" s="29">
        <f t="shared" si="1"/>
        <v>19.200000000000003</v>
      </c>
      <c r="H73" s="9" t="s">
        <v>198</v>
      </c>
      <c r="I73" s="29">
        <v>68.94</v>
      </c>
      <c r="J73" s="18">
        <v>1.0389678092010948</v>
      </c>
      <c r="K73" s="29">
        <v>71.626440766323469</v>
      </c>
      <c r="L73" s="29">
        <v>42.975864459794082</v>
      </c>
      <c r="M73" s="29">
        <v>62.175864459794084</v>
      </c>
      <c r="N73" s="17">
        <v>25</v>
      </c>
      <c r="O73" s="9" t="s">
        <v>224</v>
      </c>
    </row>
    <row r="74" spans="1:15">
      <c r="A74" s="35"/>
      <c r="B74" s="35"/>
      <c r="C74" s="35"/>
      <c r="D74" s="35"/>
      <c r="E74" s="35"/>
    </row>
  </sheetData>
  <mergeCells count="1"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中小学教师岗位（除音体美、幼儿园教师岗位）</vt:lpstr>
      <vt:lpstr>音乐、美术教师岗位</vt:lpstr>
      <vt:lpstr>体育教师岗位</vt:lpstr>
      <vt:lpstr>幼儿园教师岗位</vt:lpstr>
      <vt:lpstr>幼儿园教师岗位!Print_Titles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2021-06-22T03:47:56Z</cp:lastPrinted>
  <dcterms:created xsi:type="dcterms:W3CDTF">2021-05-24T09:44:40Z</dcterms:created>
  <dcterms:modified xsi:type="dcterms:W3CDTF">2021-06-22T03:48:01Z</dcterms:modified>
</cp:coreProperties>
</file>